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tabRatio="601" firstSheet="1" activeTab="1"/>
  </bookViews>
  <sheets>
    <sheet name="2011" sheetId="1" state="hidden" r:id="rId1"/>
    <sheet name="Зам." sheetId="2" r:id="rId2"/>
  </sheets>
  <definedNames/>
  <calcPr fullCalcOnLoad="1"/>
</workbook>
</file>

<file path=xl/sharedStrings.xml><?xml version="1.0" encoding="utf-8"?>
<sst xmlns="http://schemas.openxmlformats.org/spreadsheetml/2006/main" count="315" uniqueCount="279">
  <si>
    <t>ст.290</t>
  </si>
  <si>
    <t>Прочие расходы</t>
  </si>
  <si>
    <t>Итого расходов</t>
  </si>
  <si>
    <t>Школы</t>
  </si>
  <si>
    <t>Итого :</t>
  </si>
  <si>
    <t>Итого:</t>
  </si>
  <si>
    <t xml:space="preserve">Уплата платежа за негативное воздействие на </t>
  </si>
  <si>
    <t>окружающую среду</t>
  </si>
  <si>
    <t xml:space="preserve">Ремонтно-технич.обслуживание и поверка сигнализа- </t>
  </si>
  <si>
    <t xml:space="preserve">наименование </t>
  </si>
  <si>
    <t>Трансферты</t>
  </si>
  <si>
    <t>ст.213</t>
  </si>
  <si>
    <t>ст.221</t>
  </si>
  <si>
    <t>Услуги связи</t>
  </si>
  <si>
    <t>Оплата</t>
  </si>
  <si>
    <t>теплоэнергии</t>
  </si>
  <si>
    <t>Оплата потреб-</t>
  </si>
  <si>
    <t>ления газа</t>
  </si>
  <si>
    <t>ления эл.энергии</t>
  </si>
  <si>
    <t>ления воды</t>
  </si>
  <si>
    <t>Услуги по содержа-</t>
  </si>
  <si>
    <t>нию имущества</t>
  </si>
  <si>
    <t>ст.226</t>
  </si>
  <si>
    <t>Прочие услуги</t>
  </si>
  <si>
    <t xml:space="preserve">Продукты </t>
  </si>
  <si>
    <t>питания</t>
  </si>
  <si>
    <t>классификации,</t>
  </si>
  <si>
    <t>статей</t>
  </si>
  <si>
    <t>Статьи бюджетной</t>
  </si>
  <si>
    <t>Всего</t>
  </si>
  <si>
    <t>расходов</t>
  </si>
  <si>
    <t>по</t>
  </si>
  <si>
    <t>статьям</t>
  </si>
  <si>
    <t>Дезинфекция, дератизация помещений</t>
  </si>
  <si>
    <t>Оплата горюче-сма-</t>
  </si>
  <si>
    <t>зочных материалов</t>
  </si>
  <si>
    <t>Договор от 16.01.2003г. № 189 с ООО " Эксима"</t>
  </si>
  <si>
    <t xml:space="preserve">Расходы на метод.литературу по дошк.группам - </t>
  </si>
  <si>
    <t>ная районная больница"</t>
  </si>
  <si>
    <t>Договор от 12.09.08г. № 1412  С  ГУ "Региональный учебный центр"</t>
  </si>
  <si>
    <t>Оплата за страхование граждан.ответ.-ти( топочной)</t>
  </si>
  <si>
    <t>группа"УралСиб"</t>
  </si>
  <si>
    <t>Договор №08190236 от 01.07.2008г. С ОАО "Сбербанк РФ"</t>
  </si>
  <si>
    <t>Оплата за обязат.страхование автогражданской ответ. владельцев</t>
  </si>
  <si>
    <t>Оплата за тех. обслуживание мед. техники -412,0*12м. =</t>
  </si>
  <si>
    <t>Договор от 28.03.08г. №27/08 ТО с ООО"Медицина и техника"</t>
  </si>
  <si>
    <t>14топ. * 250 =</t>
  </si>
  <si>
    <t>переаттестация операторов -28ч.*500 =</t>
  </si>
  <si>
    <t>Обучение операторов 14ч.*1000 =</t>
  </si>
  <si>
    <t xml:space="preserve">Оплата за услуги банка  / 0,5% / - </t>
  </si>
  <si>
    <t>Автобус КАВЗ-3271</t>
  </si>
  <si>
    <t>Заработная плата</t>
  </si>
  <si>
    <t>Договор     №25от 09.04.2009г.с МУЗ "Новозыбковская централь-</t>
  </si>
  <si>
    <t>Договор №295000000 от 04.02.09г. С ОАО" Ценртелеком"</t>
  </si>
  <si>
    <t>Вывоз мусора</t>
  </si>
  <si>
    <t xml:space="preserve">Договор     №1/022Н/9108/321 от 07.09.2009г.сЗАО"Страховая </t>
  </si>
  <si>
    <t>Расчет планируемых  расходов по Новозыбковскому районному отделу образования</t>
  </si>
  <si>
    <t>ст 211</t>
  </si>
  <si>
    <t>Начисления на оплату</t>
  </si>
  <si>
    <t>труда</t>
  </si>
  <si>
    <t>Налоги на имущество и автотранспорт</t>
  </si>
  <si>
    <t>уч.-ся ГПД - (3*25чел.*34нед.*6дн.*2,8 )=</t>
  </si>
  <si>
    <t>Договор №20 от 01.01.10 г. С ПУ "Новозыбковмежрайгаз"</t>
  </si>
  <si>
    <t>Диагностика автобусов до 5тн. - 6шт.*258,0 =</t>
  </si>
  <si>
    <t>Договор  от 18.01.2010г. № 65 с ИП Семерным О.В.</t>
  </si>
  <si>
    <t>трансп.средств (договор от 12.01.10г. №1с ЗАО "Страховая группа "УралСиб")</t>
  </si>
  <si>
    <t>Автобус КАВЗ А-442-ММ -</t>
  </si>
  <si>
    <t>Автобус ПАЗ А-872-ММ -</t>
  </si>
  <si>
    <t>Автобус ГАЗ А-322121 Т-602-ММ -</t>
  </si>
  <si>
    <t>Автобус ГАЗ А-322121 Т-603-ММ -</t>
  </si>
  <si>
    <t>Договор от 11.01.10г. №37 с ФГУЗ "Центр гигиены и эпидем."</t>
  </si>
  <si>
    <t xml:space="preserve">15тел. *330,4* 12м.  = </t>
  </si>
  <si>
    <t>2тел.*265,5*12м.=</t>
  </si>
  <si>
    <t>1тел.*395,3*12м.=</t>
  </si>
  <si>
    <t>1тел.*554,6*12м.=</t>
  </si>
  <si>
    <t>дошк.  -( 153чел.*7,5*161дн).=</t>
  </si>
  <si>
    <t>на 2011год.</t>
  </si>
  <si>
    <t>СОУ-1 - 8шт.*1115,1 =</t>
  </si>
  <si>
    <t>торов СГГ -6-02-  17шт.*1073,8=</t>
  </si>
  <si>
    <t>Договор от 21.06.10г. № 202/1 с ООО "Брянскоблгаз"</t>
  </si>
  <si>
    <t>42дошк.* 628,0=</t>
  </si>
  <si>
    <t>Проведение медосмотров - 372чел.*240=</t>
  </si>
  <si>
    <t>Вед.экономист : ________________________ С.Л.Лапшинова</t>
  </si>
  <si>
    <t>35к.*630 =</t>
  </si>
  <si>
    <t>Оплата за услугу по обслуживанию радиоканального оборудования системы</t>
  </si>
  <si>
    <t>Поверка дымоходов и вентиляц.каналов в топочных</t>
  </si>
  <si>
    <t>Договор от08.09.10г. №157 с Брянским отделением ВДПО</t>
  </si>
  <si>
    <t>Договор №245 от 1.03.2010г.,от 05.04.2010г.с ООО "Авангардстрой"</t>
  </si>
  <si>
    <t>Договор №122/10 от 01.04.2010г. С ООО "Управляющая компания"</t>
  </si>
  <si>
    <t>радиомониторинга пож.-й сигнализации - 15 шк.* 1000,0 *10м.=</t>
  </si>
  <si>
    <t>Водоснабжение - 5756,09 куб.м</t>
  </si>
  <si>
    <t>Канализация - 913,0 куб.м.</t>
  </si>
  <si>
    <t xml:space="preserve">556200 кВт.ч.*6,9 = </t>
  </si>
  <si>
    <t xml:space="preserve">Технич.обслуж.и ремонт газ.оборуд. (с увелич.на 20%)                     </t>
  </si>
  <si>
    <t xml:space="preserve"> Школьники - (1162 уч.*34нед*6дн.*5,5) =</t>
  </si>
  <si>
    <t>1531351,5*80% =</t>
  </si>
  <si>
    <t>(002 07 02 4219900 001)</t>
  </si>
  <si>
    <t>Фонд оплаты труда за месяц с увеличением на 10% -</t>
  </si>
  <si>
    <t>Материальная помощь - 447чел.*2000,0 =</t>
  </si>
  <si>
    <t>Всего :</t>
  </si>
  <si>
    <t>ст.21205</t>
  </si>
  <si>
    <t>ст.22301</t>
  </si>
  <si>
    <t>ст.22302</t>
  </si>
  <si>
    <t>ст.22304</t>
  </si>
  <si>
    <t>ст.22305</t>
  </si>
  <si>
    <t>ст.22501</t>
  </si>
  <si>
    <t>ст.34002</t>
  </si>
  <si>
    <t>ст.34003</t>
  </si>
  <si>
    <t>23ч.*150,0*12м.=</t>
  </si>
  <si>
    <t>Проезд учителям - 66680*10мес.=</t>
  </si>
  <si>
    <t>30200кв.м * 1,68*18% =</t>
  </si>
  <si>
    <t>222,96 куб.м.*255,0  =</t>
  </si>
  <si>
    <t>Оплата за тех. обслуживание  техники -708,0*12м. =</t>
  </si>
  <si>
    <t>1169,297Гкал.*1661,95 =</t>
  </si>
  <si>
    <t>543,1т.куб.м .*4433 =</t>
  </si>
  <si>
    <t>Фонд оплаты труда за год с учетом оптимизации  - 233536,12 * 12м.* 95% =</t>
  </si>
  <si>
    <t>72919,52км*15,9*0,345=</t>
  </si>
  <si>
    <t xml:space="preserve">Техническое обслуживание и ремонт газового оборудования                    </t>
  </si>
  <si>
    <t>Оплата за обслуживание дистанционного мониторинга сигналов удаленных систем</t>
  </si>
  <si>
    <t>оплату труда</t>
  </si>
  <si>
    <t>жанию имущества</t>
  </si>
  <si>
    <t>Уплата налога на имущество- (2,2% )</t>
  </si>
  <si>
    <t>Экология</t>
  </si>
  <si>
    <t>Всего:</t>
  </si>
  <si>
    <t>ст.24121</t>
  </si>
  <si>
    <t>ст.24102</t>
  </si>
  <si>
    <t>ст.24104</t>
  </si>
  <si>
    <t>ст.24105</t>
  </si>
  <si>
    <t>ст.24125</t>
  </si>
  <si>
    <t>ст.24126</t>
  </si>
  <si>
    <t>ст.24129</t>
  </si>
  <si>
    <t>ст.24133</t>
  </si>
  <si>
    <t>Приобретение ГСМ</t>
  </si>
  <si>
    <t>Оплата за страхование граждан.ответ.-ти( топочной)-1топ. * 2533 =</t>
  </si>
  <si>
    <t>Финансовое обеспечение деятельности общеобразовательных учреждений</t>
  </si>
  <si>
    <t>в части реализации основных общеобразовательных программ</t>
  </si>
  <si>
    <r>
      <t xml:space="preserve">ст 24111 </t>
    </r>
    <r>
      <rPr>
        <b/>
        <sz val="8"/>
        <rFont val="Arial Cyr"/>
        <family val="0"/>
      </rPr>
      <t>Субсидия на</t>
    </r>
  </si>
  <si>
    <r>
      <t xml:space="preserve">ст.24113 </t>
    </r>
    <r>
      <rPr>
        <b/>
        <sz val="8"/>
        <rFont val="Arial Cyr"/>
        <family val="0"/>
      </rPr>
      <t>Субсидия на</t>
    </r>
  </si>
  <si>
    <t>по оплате труда</t>
  </si>
  <si>
    <t xml:space="preserve">увеличение стоим.-ти </t>
  </si>
  <si>
    <t>основных средств</t>
  </si>
  <si>
    <t>материальных запасов</t>
  </si>
  <si>
    <r>
      <t xml:space="preserve">ст 24131 </t>
    </r>
    <r>
      <rPr>
        <b/>
        <sz val="8"/>
        <rFont val="Arial Cyr"/>
        <family val="0"/>
      </rPr>
      <t>Субсидия на</t>
    </r>
  </si>
  <si>
    <r>
      <t xml:space="preserve">ст 24134 </t>
    </r>
    <r>
      <rPr>
        <b/>
        <sz val="8"/>
        <rFont val="Arial Cyr"/>
        <family val="0"/>
      </rPr>
      <t>Субсидия на</t>
    </r>
  </si>
  <si>
    <t>начисления на выплаты</t>
  </si>
  <si>
    <t>Расходы на предоставление мер социальной поддержки по оплате жилых</t>
  </si>
  <si>
    <t>помещений с отоплением и освещением пед.работникам образовательных учреждений</t>
  </si>
  <si>
    <t>Вед.экономист :_____________________    С.Л.Лапшинова</t>
  </si>
  <si>
    <t>Всего расходов:</t>
  </si>
  <si>
    <t>учителям)</t>
  </si>
  <si>
    <t xml:space="preserve">Оплата по договору обязательного страхования гражданской ответственности </t>
  </si>
  <si>
    <t xml:space="preserve">перевозчика за причинение вреда жизни,здоовью,имуществу пассажиров - </t>
  </si>
  <si>
    <t>Смоленский региональный филиал ООО"СК"Согласие"</t>
  </si>
  <si>
    <t xml:space="preserve">Договор с ООО"Брянск регионгаз" </t>
  </si>
  <si>
    <t>ст.24132</t>
  </si>
  <si>
    <t>Субсидия на</t>
  </si>
  <si>
    <t>питание</t>
  </si>
  <si>
    <t xml:space="preserve">Субсидия на услуги </t>
  </si>
  <si>
    <t>связи</t>
  </si>
  <si>
    <t xml:space="preserve">Уплата  налога на транспорт  - </t>
  </si>
  <si>
    <t>Оплата за тех. обслуживание автоматики(КЧМ-7) -</t>
  </si>
  <si>
    <t>Оплата за техническое обслуживание бортового навигационного оборудования с</t>
  </si>
  <si>
    <t>Вид расходов 611</t>
  </si>
  <si>
    <t>оплату потребления газа</t>
  </si>
  <si>
    <t>оплату потреб-</t>
  </si>
  <si>
    <t xml:space="preserve"> оплату расходов по</t>
  </si>
  <si>
    <t>водоснабжению</t>
  </si>
  <si>
    <t>услуги по содер-</t>
  </si>
  <si>
    <t>Субсидия на прочие</t>
  </si>
  <si>
    <t>расходы и услуги</t>
  </si>
  <si>
    <t>Коммунальные услуги</t>
  </si>
  <si>
    <t xml:space="preserve">ст.24162 (работающим </t>
  </si>
  <si>
    <t>Расходы на учебники и компьютерную технику из расчета :</t>
  </si>
  <si>
    <t xml:space="preserve">ст.24163 (пенсионеры) </t>
  </si>
  <si>
    <t>В соответствии с постановлением правительства Брянской области от 30.12.2013г.№ 810-п</t>
  </si>
  <si>
    <t>"Об установлении размера,условий и порядка компенсации расходов на оплату жилых поме-</t>
  </si>
  <si>
    <t>финансовое обеспечение деятельности которых осуществляется из областного и местных</t>
  </si>
  <si>
    <t>щений,отопления и освещения педагогическим работникам образовательных учреждений,</t>
  </si>
  <si>
    <t>бюджетов,работающим в сельских населенных пунктах и поселках городского типа на</t>
  </si>
  <si>
    <t>территории Брянской области" педагогические работники имеют право на</t>
  </si>
  <si>
    <t>получение мер социальной поддержки из расчета 1000 рублей на человека</t>
  </si>
  <si>
    <t>(родительская плата)</t>
  </si>
  <si>
    <t>Вид расходов 900</t>
  </si>
  <si>
    <t>Безвозмездные поступления от иной приносящей доход деятельности</t>
  </si>
  <si>
    <t xml:space="preserve"> ст.340 увеличение  </t>
  </si>
  <si>
    <t xml:space="preserve"> стоимости</t>
  </si>
  <si>
    <t>Оплата за оказание услуг специализированного оператора связи (ЭОКС)</t>
  </si>
  <si>
    <t>В соответствии с постановлением правительства Брянской области от 19.05.2014г.№ 207-п</t>
  </si>
  <si>
    <t xml:space="preserve">щений,отопления и освещения педагогическим работникам образовательных учреждений Брянской </t>
  </si>
  <si>
    <t>области,финансовое обеспечение деятельности которых осуществляется из областного и местных</t>
  </si>
  <si>
    <t>бюджетов"</t>
  </si>
  <si>
    <t xml:space="preserve"> педагогические работники имеют право на получение мер социальной поддержки из расчета</t>
  </si>
  <si>
    <t xml:space="preserve"> 700 рублей на человека</t>
  </si>
  <si>
    <t>Договор с ООО"ТЭК-Энерго"</t>
  </si>
  <si>
    <t>Земельный налог -</t>
  </si>
  <si>
    <t xml:space="preserve">Оплата за обучение по охране труда руководителей учреждений- </t>
  </si>
  <si>
    <t xml:space="preserve">Договор .с ЗАО"Страховая группа"УралСиб" </t>
  </si>
  <si>
    <t>Оплата за периодическую поверку (калибровку)средств измерений</t>
  </si>
  <si>
    <t>Договор от 27.12.2013г. №1/1650-СТ с ООО " Компьютерные технологии</t>
  </si>
  <si>
    <t>(код бюджетной классификации 002 07 02 0201477 611 241)</t>
  </si>
  <si>
    <t>(код бюджетной классификации 002 07 02 0201470  611 241)</t>
  </si>
  <si>
    <t>МБОУ"Замишевская СОШ"(код бюджетной классификации 002 0702 0201064 611 241)</t>
  </si>
  <si>
    <t>Оплата за тех.обслуживание пожарной сигнализации  - 1000,0*12м.=</t>
  </si>
  <si>
    <t>Оплата за тех. обслуживание холодильной техники -1019,5*12м=</t>
  </si>
  <si>
    <t>Договор от 25.12.2013г №119 с ОАО " Брянскторгтехника"</t>
  </si>
  <si>
    <t>Оплата за выполнение работ по производству испытаний  и измерений эл.оборуд.</t>
  </si>
  <si>
    <t>Договор от 30.12.13г. № 60  с ГАУЗ "Новозыбковская стоматологическая поликлиника"</t>
  </si>
  <si>
    <t xml:space="preserve">Генеральный договор №66/ОА-13 от 27.12.2013г.с ЗАО "Страховое </t>
  </si>
  <si>
    <t>общество ЖАСО"- 1 шт.* 2041,2 =</t>
  </si>
  <si>
    <t>2 шт.* 2551,5 =</t>
  </si>
  <si>
    <t>Договор  с  ООО "Теплон ".</t>
  </si>
  <si>
    <t>ГАЗ-А-322 121</t>
  </si>
  <si>
    <t>ПАЗ-872- ММ</t>
  </si>
  <si>
    <t>Субсидии на организацию временного трудоустройство несовершеннолетних граждан в возрасте</t>
  </si>
  <si>
    <t>от 14 до 18 лет в свободное от учебы время</t>
  </si>
  <si>
    <t>Вид расходов 612</t>
  </si>
  <si>
    <t>ст. 0203</t>
  </si>
  <si>
    <t xml:space="preserve">Расчет  расходов по отрасли "Образования"образования на 2016год </t>
  </si>
  <si>
    <t>1тел.*742,08*12м.=</t>
  </si>
  <si>
    <t xml:space="preserve">Договор с ОАО" Ростелеком" от 24.03.2015 г.№ 295001026063,№ 295001026063/РТК  </t>
  </si>
  <si>
    <t>пожарной сигнализации  - 1400,0*12м.=</t>
  </si>
  <si>
    <t>Оплата за услугу по ведению аварийно-спасательных работ в чрезвычайных ситуациях</t>
  </si>
  <si>
    <t>раций"</t>
  </si>
  <si>
    <t>4к.*750 =</t>
  </si>
  <si>
    <t>Договор  с Брянским отделением ВДПО от 11.08.2015 г.№ 200/15</t>
  </si>
  <si>
    <t>Договор №423 от 31.12.14 г. с ООО "Газпромгазораспределение Брянск"</t>
  </si>
  <si>
    <t>1ш.*4800*7мес.=</t>
  </si>
  <si>
    <t>Договора от 11.12.2013г.№274 с ООО "Тепловодоавтоматика"</t>
  </si>
  <si>
    <t>3100кв.м * 1,68*18% =</t>
  </si>
  <si>
    <t>Договор от 01.12.13г. №150с ФГУЗ "Центр гигиены и эпидемиологии в г.Новозыбков Бр.области"</t>
  </si>
  <si>
    <t>Договор от 01.03.15г.№116/03/15 ТО с ООО "СБ"Гарант"</t>
  </si>
  <si>
    <t xml:space="preserve"> Оплата за вывоз мусора - 40,32 * 315,0 =</t>
  </si>
  <si>
    <t>Договор №1/14  С ООО "Управляющая компания"</t>
  </si>
  <si>
    <t>Диагностика автобусов  -</t>
  </si>
  <si>
    <t>Договор №255-227 от 28.12.2013 г.с ИП Семерным О.В.</t>
  </si>
  <si>
    <t>1шт.*1098,0 = 1098,0 , 2шт. * 3738,0 =7476,0</t>
  </si>
  <si>
    <t>Оплата за техническое обслуживание огнетушителей- 30 шт.*255,0 =</t>
  </si>
  <si>
    <t>Договор № 106 от 17.06.2013г. с ООО БОО "ВДПО"</t>
  </si>
  <si>
    <t>центр-Брянск" - 300,0*12м*3шт.=</t>
  </si>
  <si>
    <t xml:space="preserve">модулем ГЛОНАС по договору от 01.04.15 г. №25-12-3-74 с ООО" Транспортно-логистический </t>
  </si>
  <si>
    <t>Договор от 15.06.2015г.№КП 590 с Клинцовским филиалом ФБУ"Брянский ЦСМ"</t>
  </si>
  <si>
    <t xml:space="preserve">Предварительная подготовка к госповерке,госповерка счетчика РГ -40 </t>
  </si>
  <si>
    <t>2шт.*5900 =</t>
  </si>
  <si>
    <t>Договор от 07.08.15г. №05/00418 с ОАО " Брянскоблгаз"</t>
  </si>
  <si>
    <t>Договорот 01.03.15г. № 43-0039/1-АМ с ООО"Системы безопасности -Сервис Плюс"</t>
  </si>
  <si>
    <t>Договор №7189 от 05.08.2015г.  с ОАО " Брянскторгтехника"</t>
  </si>
  <si>
    <t>Договор № 124-БЦ от 07.08.15г.с АО" Центр аварийно-спасательных и экологических опе-</t>
  </si>
  <si>
    <t>Оплата за установку тахографов - 1 шт.* 47581,25 =</t>
  </si>
  <si>
    <t>Проведение медосмотров - 37 чел.*2199,0=</t>
  </si>
  <si>
    <t>Проведение медосмотров - 37 чел.*70,0=</t>
  </si>
  <si>
    <t>Договор от 19.05.15г. № 64  с МУЗ "Новозыбковская центральная районная больница"</t>
  </si>
  <si>
    <t>Оплата за обучение по программе противопож.тех.минимума</t>
  </si>
  <si>
    <t>Оплата  гос.пошлины за лизензирование и аккредитацию учреждения</t>
  </si>
  <si>
    <t>(750+3000,0)*1 уч. =</t>
  </si>
  <si>
    <t>Оплата за изготовление аттестатов для учащихся 9кл,11кл. - 32 чел.* 114,46 =</t>
  </si>
  <si>
    <t>Расходы на питание учащихся школ- (294уч.*7,0*204дн)*80%=</t>
  </si>
  <si>
    <t>Расходы на питание учащихся ГПД- (25уч.*2,8*204)*80%=</t>
  </si>
  <si>
    <t xml:space="preserve"> (211уч.*20,3*34нед.*5дн)*80%=</t>
  </si>
  <si>
    <t>Водоснабжение -  58,0* 20,32 =</t>
  </si>
  <si>
    <t>61 т.куб.м .* 6411,0 =</t>
  </si>
  <si>
    <t>46650 кВт/ч *7,08 =</t>
  </si>
  <si>
    <t>Ремонт пищеблока в школе</t>
  </si>
  <si>
    <t>Оплата за обслуживание тахографов -1шт*1000*6м. =</t>
  </si>
  <si>
    <t>ст.24131</t>
  </si>
  <si>
    <t>увеличение основных</t>
  </si>
  <si>
    <t>средств</t>
  </si>
  <si>
    <t>Приобретение котла КЧМ - 1шт.*38000 =</t>
  </si>
  <si>
    <t>зимнее время - 12061 км.* 0,34*33,65 =</t>
  </si>
  <si>
    <t>летнее время - 10200 км.* 0,37 * 33,65 =</t>
  </si>
  <si>
    <t>масло /3% от кол-ва бензина/ - 236,24*120,0 =</t>
  </si>
  <si>
    <t>зимнее время - 12129 км.* 0,14*33,65 =</t>
  </si>
  <si>
    <t>летнее время - 10846 км. * 0,154* 32,9 =</t>
  </si>
  <si>
    <t>масло /3% от кол-ва бензина/ - 101,05 * 102,0 =</t>
  </si>
  <si>
    <t>1073585,22 * 11,5м.=</t>
  </si>
  <si>
    <t>12346230*30,2% =</t>
  </si>
  <si>
    <t>294 уч. * 150,0=</t>
  </si>
  <si>
    <t xml:space="preserve">Расходы на хозяйственые нужды и расходные материалы,необходимые для преподавания </t>
  </si>
  <si>
    <t>учебных дисциплин</t>
  </si>
  <si>
    <t>294 уч. * 197,0=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</si>
</sst>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0"/>
      <name val="Arial Cyr"/>
      <family val="0"/>
    </font>
    <font>
      <b/>
      <sz val="8"/>
      <color indexed="40"/>
      <name val="Arial Cyr"/>
      <family val="0"/>
    </font>
    <font>
      <sz val="10"/>
      <color indexed="40"/>
      <name val="Arial Cyr"/>
      <family val="0"/>
    </font>
    <font>
      <i/>
      <sz val="8"/>
      <color indexed="40"/>
      <name val="Arial Cyr"/>
      <family val="0"/>
    </font>
    <font>
      <b/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F0"/>
      <name val="Arial Cyr"/>
      <family val="0"/>
    </font>
    <font>
      <b/>
      <sz val="8"/>
      <color rgb="FF00B0F0"/>
      <name val="Arial Cyr"/>
      <family val="0"/>
    </font>
    <font>
      <sz val="10"/>
      <color rgb="FF00B0F0"/>
      <name val="Arial Cyr"/>
      <family val="0"/>
    </font>
    <font>
      <i/>
      <sz val="8"/>
      <color rgb="FF00B0F0"/>
      <name val="Arial Cyr"/>
      <family val="0"/>
    </font>
    <font>
      <b/>
      <sz val="10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10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2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2" fontId="1" fillId="33" borderId="27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8" fillId="35" borderId="18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49" fontId="1" fillId="33" borderId="27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33" borderId="2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5" fillId="33" borderId="27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6" xfId="0" applyBorder="1" applyAlignment="1">
      <alignment/>
    </xf>
    <xf numFmtId="0" fontId="8" fillId="35" borderId="27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9" fontId="1" fillId="33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33" borderId="15" xfId="0" applyFont="1" applyFill="1" applyBorder="1" applyAlignment="1">
      <alignment/>
    </xf>
    <xf numFmtId="169" fontId="1" fillId="33" borderId="13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8" fillId="35" borderId="20" xfId="0" applyFont="1" applyFill="1" applyBorder="1" applyAlignment="1">
      <alignment/>
    </xf>
    <xf numFmtId="0" fontId="9" fillId="35" borderId="31" xfId="0" applyFont="1" applyFill="1" applyBorder="1" applyAlignment="1">
      <alignment horizontal="center"/>
    </xf>
    <xf numFmtId="0" fontId="8" fillId="35" borderId="2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2" fontId="5" fillId="36" borderId="0" xfId="0" applyNumberFormat="1" applyFont="1" applyFill="1" applyBorder="1" applyAlignment="1">
      <alignment horizontal="right"/>
    </xf>
    <xf numFmtId="169" fontId="1" fillId="0" borderId="0" xfId="0" applyNumberFormat="1" applyFont="1" applyAlignment="1">
      <alignment/>
    </xf>
    <xf numFmtId="0" fontId="5" fillId="13" borderId="33" xfId="0" applyFont="1" applyFill="1" applyBorder="1" applyAlignment="1">
      <alignment/>
    </xf>
    <xf numFmtId="0" fontId="1" fillId="13" borderId="34" xfId="0" applyFont="1" applyFill="1" applyBorder="1" applyAlignment="1">
      <alignment/>
    </xf>
    <xf numFmtId="0" fontId="1" fillId="13" borderId="35" xfId="0" applyFont="1" applyFill="1" applyBorder="1" applyAlignment="1">
      <alignment/>
    </xf>
    <xf numFmtId="0" fontId="1" fillId="13" borderId="33" xfId="0" applyFont="1" applyFill="1" applyBorder="1" applyAlignment="1">
      <alignment/>
    </xf>
    <xf numFmtId="2" fontId="5" fillId="13" borderId="36" xfId="0" applyNumberFormat="1" applyFont="1" applyFill="1" applyBorder="1" applyAlignment="1">
      <alignment horizontal="center"/>
    </xf>
    <xf numFmtId="0" fontId="8" fillId="35" borderId="34" xfId="0" applyFont="1" applyFill="1" applyBorder="1" applyAlignment="1">
      <alignment/>
    </xf>
    <xf numFmtId="0" fontId="0" fillId="0" borderId="13" xfId="0" applyFont="1" applyBorder="1" applyAlignment="1">
      <alignment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1" xfId="0" applyFont="1" applyBorder="1" applyAlignment="1">
      <alignment/>
    </xf>
    <xf numFmtId="168" fontId="9" fillId="35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55" fillId="36" borderId="12" xfId="0" applyFont="1" applyFill="1" applyBorder="1" applyAlignment="1">
      <alignment/>
    </xf>
    <xf numFmtId="0" fontId="55" fillId="36" borderId="21" xfId="0" applyFont="1" applyFill="1" applyBorder="1" applyAlignment="1">
      <alignment/>
    </xf>
    <xf numFmtId="0" fontId="55" fillId="36" borderId="22" xfId="0" applyFont="1" applyFill="1" applyBorder="1" applyAlignment="1">
      <alignment/>
    </xf>
    <xf numFmtId="2" fontId="56" fillId="36" borderId="22" xfId="0" applyNumberFormat="1" applyFont="1" applyFill="1" applyBorder="1" applyAlignment="1">
      <alignment horizontal="right"/>
    </xf>
    <xf numFmtId="0" fontId="55" fillId="0" borderId="27" xfId="0" applyFont="1" applyBorder="1" applyAlignment="1">
      <alignment/>
    </xf>
    <xf numFmtId="0" fontId="57" fillId="0" borderId="31" xfId="0" applyFont="1" applyBorder="1" applyAlignment="1">
      <alignment/>
    </xf>
    <xf numFmtId="0" fontId="58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5" fillId="0" borderId="26" xfId="0" applyFont="1" applyBorder="1" applyAlignment="1">
      <alignment/>
    </xf>
    <xf numFmtId="0" fontId="57" fillId="0" borderId="17" xfId="0" applyFont="1" applyBorder="1" applyAlignment="1">
      <alignment/>
    </xf>
    <xf numFmtId="0" fontId="1" fillId="36" borderId="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2" fontId="1" fillId="36" borderId="13" xfId="0" applyNumberFormat="1" applyFont="1" applyFill="1" applyBorder="1" applyAlignment="1">
      <alignment horizontal="right"/>
    </xf>
    <xf numFmtId="0" fontId="9" fillId="36" borderId="37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2" fontId="5" fillId="36" borderId="13" xfId="0" applyNumberFormat="1" applyFont="1" applyFill="1" applyBorder="1" applyAlignment="1">
      <alignment horizontal="right"/>
    </xf>
    <xf numFmtId="2" fontId="5" fillId="36" borderId="16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1" fontId="5" fillId="33" borderId="3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0" fontId="5" fillId="36" borderId="26" xfId="0" applyFont="1" applyFill="1" applyBorder="1" applyAlignment="1">
      <alignment/>
    </xf>
    <xf numFmtId="2" fontId="5" fillId="36" borderId="22" xfId="0" applyNumberFormat="1" applyFont="1" applyFill="1" applyBorder="1" applyAlignment="1">
      <alignment horizontal="right"/>
    </xf>
    <xf numFmtId="169" fontId="1" fillId="36" borderId="27" xfId="0" applyNumberFormat="1" applyFont="1" applyFill="1" applyBorder="1" applyAlignment="1">
      <alignment horizontal="right"/>
    </xf>
    <xf numFmtId="169" fontId="1" fillId="36" borderId="13" xfId="0" applyNumberFormat="1" applyFont="1" applyFill="1" applyBorder="1" applyAlignment="1">
      <alignment horizontal="right"/>
    </xf>
    <xf numFmtId="169" fontId="5" fillId="36" borderId="13" xfId="0" applyNumberFormat="1" applyFont="1" applyFill="1" applyBorder="1" applyAlignment="1">
      <alignment horizontal="right"/>
    </xf>
    <xf numFmtId="2" fontId="59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 horizontal="right"/>
    </xf>
    <xf numFmtId="2" fontId="5" fillId="36" borderId="13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0">
      <selection activeCell="H100" sqref="H100"/>
    </sheetView>
  </sheetViews>
  <sheetFormatPr defaultColWidth="9.00390625" defaultRowHeight="12.75"/>
  <cols>
    <col min="5" max="5" width="28.375" style="0" customWidth="1"/>
    <col min="6" max="6" width="20.25390625" style="0" customWidth="1"/>
    <col min="7" max="7" width="12.375" style="0" customWidth="1"/>
  </cols>
  <sheetData>
    <row r="1" spans="1:6" ht="14.25">
      <c r="A1" s="29" t="s">
        <v>56</v>
      </c>
      <c r="B1" s="3"/>
      <c r="C1" s="3"/>
      <c r="D1" s="3"/>
      <c r="E1" s="3"/>
      <c r="F1" s="30"/>
    </row>
    <row r="2" spans="1:7" ht="14.25">
      <c r="A2" s="4"/>
      <c r="B2" s="29"/>
      <c r="C2" s="28"/>
      <c r="D2" s="31" t="s">
        <v>76</v>
      </c>
      <c r="E2" s="3"/>
      <c r="F2" s="3"/>
      <c r="G2" s="30"/>
    </row>
    <row r="3" spans="1:7" ht="15" thickBot="1">
      <c r="A3" s="1"/>
      <c r="B3" s="2"/>
      <c r="C3" s="32" t="s">
        <v>3</v>
      </c>
      <c r="D3" s="2" t="s">
        <v>96</v>
      </c>
      <c r="E3" s="2"/>
      <c r="F3" s="2"/>
      <c r="G3" s="2"/>
    </row>
    <row r="4" spans="1:7" ht="12.75">
      <c r="A4" s="6" t="s">
        <v>28</v>
      </c>
      <c r="B4" s="7"/>
      <c r="C4" s="8"/>
      <c r="D4" s="9"/>
      <c r="E4" s="7"/>
      <c r="F4" s="10"/>
      <c r="G4" s="11" t="s">
        <v>29</v>
      </c>
    </row>
    <row r="5" spans="1:7" ht="12.75">
      <c r="A5" s="6" t="s">
        <v>26</v>
      </c>
      <c r="B5" s="7"/>
      <c r="C5" s="6"/>
      <c r="D5" s="7"/>
      <c r="E5" s="7"/>
      <c r="F5" s="12"/>
      <c r="G5" s="11" t="s">
        <v>30</v>
      </c>
    </row>
    <row r="6" spans="1:7" ht="12.75">
      <c r="A6" s="6" t="s">
        <v>9</v>
      </c>
      <c r="B6" s="7"/>
      <c r="C6" s="8"/>
      <c r="D6" s="9"/>
      <c r="E6" s="9"/>
      <c r="F6" s="10"/>
      <c r="G6" s="11" t="s">
        <v>31</v>
      </c>
    </row>
    <row r="7" spans="1:7" ht="12.75">
      <c r="A7" s="13" t="s">
        <v>27</v>
      </c>
      <c r="B7" s="14"/>
      <c r="C7" s="8"/>
      <c r="D7" s="9"/>
      <c r="E7" s="9"/>
      <c r="F7" s="10"/>
      <c r="G7" s="15" t="s">
        <v>32</v>
      </c>
    </row>
    <row r="8" spans="1:7" ht="12.75">
      <c r="A8" s="36" t="s">
        <v>57</v>
      </c>
      <c r="B8" s="14"/>
      <c r="C8" s="38" t="s">
        <v>97</v>
      </c>
      <c r="D8" s="17"/>
      <c r="E8" s="17"/>
      <c r="F8" s="18">
        <v>233536.12</v>
      </c>
      <c r="G8" s="15">
        <v>3556312</v>
      </c>
    </row>
    <row r="9" spans="1:7" ht="12.75">
      <c r="A9" s="13" t="s">
        <v>51</v>
      </c>
      <c r="B9" s="14"/>
      <c r="C9" s="16" t="s">
        <v>115</v>
      </c>
      <c r="D9" s="17"/>
      <c r="E9" s="17"/>
      <c r="F9" s="18"/>
      <c r="G9" s="15"/>
    </row>
    <row r="10" spans="1:7" ht="12.75">
      <c r="A10" s="13"/>
      <c r="B10" s="14"/>
      <c r="C10" s="16"/>
      <c r="D10" s="17"/>
      <c r="E10" s="17"/>
      <c r="F10" s="18">
        <v>2662312</v>
      </c>
      <c r="G10" s="15"/>
    </row>
    <row r="11" spans="1:7" ht="12.75">
      <c r="A11" s="13"/>
      <c r="B11" s="14"/>
      <c r="C11" s="16" t="s">
        <v>98</v>
      </c>
      <c r="D11" s="17"/>
      <c r="E11" s="17"/>
      <c r="F11" s="18">
        <v>894000</v>
      </c>
      <c r="G11" s="15"/>
    </row>
    <row r="12" spans="1:7" ht="12.75">
      <c r="A12" s="13"/>
      <c r="B12" s="14"/>
      <c r="C12" s="16" t="s">
        <v>99</v>
      </c>
      <c r="D12" s="17"/>
      <c r="E12" s="17"/>
      <c r="F12" s="18">
        <f>SUM(F10:F11)</f>
        <v>3556312</v>
      </c>
      <c r="G12" s="15"/>
    </row>
    <row r="13" spans="1:7" ht="12.75">
      <c r="A13" s="20"/>
      <c r="B13" s="17"/>
      <c r="C13" s="16"/>
      <c r="D13" s="17"/>
      <c r="E13" s="17"/>
      <c r="F13" s="18"/>
      <c r="G13" s="21"/>
    </row>
    <row r="14" spans="1:7" ht="12.75">
      <c r="A14" s="22" t="s">
        <v>100</v>
      </c>
      <c r="B14" s="17"/>
      <c r="C14" s="16" t="s">
        <v>37</v>
      </c>
      <c r="D14" s="17"/>
      <c r="E14" s="17"/>
      <c r="F14" s="18"/>
      <c r="G14" s="21"/>
    </row>
    <row r="15" spans="1:7" ht="12.75">
      <c r="A15" s="23" t="s">
        <v>10</v>
      </c>
      <c r="B15" s="17"/>
      <c r="C15" s="16" t="s">
        <v>108</v>
      </c>
      <c r="D15" s="17"/>
      <c r="E15" s="17"/>
      <c r="F15" s="18">
        <v>41400</v>
      </c>
      <c r="G15" s="21">
        <v>708200</v>
      </c>
    </row>
    <row r="16" spans="1:7" ht="12.75">
      <c r="A16" s="23"/>
      <c r="B16" s="17"/>
      <c r="C16" s="16" t="s">
        <v>109</v>
      </c>
      <c r="D16" s="17"/>
      <c r="E16" s="17"/>
      <c r="F16" s="34">
        <v>666800</v>
      </c>
      <c r="G16" s="35"/>
    </row>
    <row r="17" spans="1:7" ht="12.75">
      <c r="A17" s="22" t="s">
        <v>5</v>
      </c>
      <c r="B17" s="17"/>
      <c r="C17" s="16"/>
      <c r="D17" s="17"/>
      <c r="E17" s="17"/>
      <c r="F17" s="34">
        <f>SUM(F15:F16)</f>
        <v>708200</v>
      </c>
      <c r="G17" s="24"/>
    </row>
    <row r="18" spans="1:7" ht="12.75">
      <c r="A18" s="22" t="s">
        <v>11</v>
      </c>
      <c r="B18" s="17"/>
      <c r="C18" s="38">
        <v>0.342</v>
      </c>
      <c r="D18" s="17"/>
      <c r="E18" s="17"/>
      <c r="F18" s="34"/>
      <c r="G18" s="19">
        <v>912299</v>
      </c>
    </row>
    <row r="19" spans="1:7" ht="12.75">
      <c r="A19" s="23" t="s">
        <v>58</v>
      </c>
      <c r="B19" s="26"/>
      <c r="C19" s="16"/>
      <c r="D19" s="17"/>
      <c r="E19" s="17"/>
      <c r="F19" s="34"/>
      <c r="G19" s="24"/>
    </row>
    <row r="20" spans="1:7" ht="12.75">
      <c r="A20" s="23" t="s">
        <v>59</v>
      </c>
      <c r="B20" s="26"/>
      <c r="C20" s="16"/>
      <c r="D20" s="17"/>
      <c r="E20" s="17"/>
      <c r="F20" s="34"/>
      <c r="G20" s="24"/>
    </row>
    <row r="21" spans="1:7" ht="12.75">
      <c r="A21" s="22" t="s">
        <v>12</v>
      </c>
      <c r="B21" s="17"/>
      <c r="C21" s="16" t="s">
        <v>71</v>
      </c>
      <c r="D21" s="17"/>
      <c r="E21" s="17"/>
      <c r="F21" s="18">
        <v>59472</v>
      </c>
      <c r="G21" s="21">
        <v>77243</v>
      </c>
    </row>
    <row r="22" spans="1:7" ht="12.75">
      <c r="A22" s="23" t="s">
        <v>13</v>
      </c>
      <c r="B22" s="17"/>
      <c r="C22" s="16" t="s">
        <v>72</v>
      </c>
      <c r="D22" s="17"/>
      <c r="E22" s="17"/>
      <c r="F22" s="18">
        <v>6372</v>
      </c>
      <c r="G22" s="21"/>
    </row>
    <row r="23" spans="1:7" ht="12.75">
      <c r="A23" s="23"/>
      <c r="B23" s="17"/>
      <c r="C23" s="16" t="s">
        <v>73</v>
      </c>
      <c r="D23" s="17"/>
      <c r="E23" s="17"/>
      <c r="F23" s="18">
        <v>4743.6</v>
      </c>
      <c r="G23" s="21"/>
    </row>
    <row r="24" spans="1:7" ht="12.75">
      <c r="A24" s="23"/>
      <c r="B24" s="17"/>
      <c r="C24" s="16" t="s">
        <v>74</v>
      </c>
      <c r="D24" s="17"/>
      <c r="E24" s="17"/>
      <c r="F24" s="18">
        <v>6655.2</v>
      </c>
      <c r="G24" s="21"/>
    </row>
    <row r="25" spans="1:7" ht="12.75">
      <c r="A25" s="23"/>
      <c r="B25" s="17"/>
      <c r="C25" s="16" t="s">
        <v>53</v>
      </c>
      <c r="D25" s="17"/>
      <c r="E25" s="17"/>
      <c r="F25" s="18"/>
      <c r="G25" s="21"/>
    </row>
    <row r="26" spans="1:7" ht="12.75">
      <c r="A26" s="22" t="s">
        <v>5</v>
      </c>
      <c r="B26" s="17"/>
      <c r="C26" s="16"/>
      <c r="D26" s="17"/>
      <c r="E26" s="17"/>
      <c r="F26" s="18">
        <f>SUM(F21:F25)</f>
        <v>77242.8</v>
      </c>
      <c r="G26" s="21"/>
    </row>
    <row r="27" spans="1:10" ht="12.75">
      <c r="A27" s="16" t="s">
        <v>101</v>
      </c>
      <c r="B27" s="17"/>
      <c r="C27" s="16" t="s">
        <v>113</v>
      </c>
      <c r="D27" s="17"/>
      <c r="E27" s="17"/>
      <c r="F27" s="18">
        <v>1943313</v>
      </c>
      <c r="G27" s="24">
        <v>1943313</v>
      </c>
      <c r="I27" s="50"/>
      <c r="J27" s="51"/>
    </row>
    <row r="28" spans="1:7" ht="12.75">
      <c r="A28" s="20" t="s">
        <v>14</v>
      </c>
      <c r="B28" s="17"/>
      <c r="C28" s="16"/>
      <c r="D28" s="17"/>
      <c r="E28" s="17"/>
      <c r="F28" s="18"/>
      <c r="G28" s="27"/>
    </row>
    <row r="29" spans="1:7" ht="12.75">
      <c r="A29" s="20" t="s">
        <v>15</v>
      </c>
      <c r="B29" s="17"/>
      <c r="C29" s="16"/>
      <c r="D29" s="17"/>
      <c r="E29" s="17"/>
      <c r="F29" s="18"/>
      <c r="G29" s="27"/>
    </row>
    <row r="30" spans="1:7" ht="12.75">
      <c r="A30" s="16" t="s">
        <v>102</v>
      </c>
      <c r="B30" s="17"/>
      <c r="C30" s="16"/>
      <c r="D30" s="17"/>
      <c r="E30" s="17"/>
      <c r="F30" s="18"/>
      <c r="G30" s="27"/>
    </row>
    <row r="31" spans="1:10" ht="12.75">
      <c r="A31" s="20" t="s">
        <v>16</v>
      </c>
      <c r="B31" s="26"/>
      <c r="C31" s="16" t="s">
        <v>114</v>
      </c>
      <c r="D31" s="17"/>
      <c r="E31" s="17"/>
      <c r="F31" s="18">
        <v>2407562</v>
      </c>
      <c r="G31" s="27">
        <v>2407562</v>
      </c>
      <c r="I31" s="50"/>
      <c r="J31" s="51"/>
    </row>
    <row r="32" spans="1:7" ht="12.75">
      <c r="A32" s="20" t="s">
        <v>17</v>
      </c>
      <c r="B32" s="26"/>
      <c r="C32" s="16"/>
      <c r="D32" s="17"/>
      <c r="E32" s="17"/>
      <c r="F32" s="18"/>
      <c r="G32" s="19"/>
    </row>
    <row r="33" spans="1:7" ht="12.75">
      <c r="A33" s="16" t="s">
        <v>103</v>
      </c>
      <c r="B33" s="26"/>
      <c r="C33" s="16"/>
      <c r="D33" s="17"/>
      <c r="E33" s="17"/>
      <c r="F33" s="18"/>
      <c r="G33" s="21"/>
    </row>
    <row r="34" spans="1:10" ht="12.75">
      <c r="A34" s="20" t="s">
        <v>16</v>
      </c>
      <c r="B34" s="26"/>
      <c r="C34" s="16" t="s">
        <v>92</v>
      </c>
      <c r="D34" s="17"/>
      <c r="E34" s="17"/>
      <c r="F34" s="18">
        <v>3837780</v>
      </c>
      <c r="G34" s="19">
        <v>3837780</v>
      </c>
      <c r="I34" s="50"/>
      <c r="J34" s="51"/>
    </row>
    <row r="35" spans="1:7" ht="12.75">
      <c r="A35" s="20" t="s">
        <v>18</v>
      </c>
      <c r="B35" s="26"/>
      <c r="C35" s="16"/>
      <c r="D35" s="17"/>
      <c r="E35" s="17"/>
      <c r="F35" s="18"/>
      <c r="G35" s="21"/>
    </row>
    <row r="36" spans="1:10" ht="12.75">
      <c r="A36" s="16" t="s">
        <v>104</v>
      </c>
      <c r="B36" s="26"/>
      <c r="C36" s="16"/>
      <c r="D36" s="17"/>
      <c r="E36" s="17"/>
      <c r="F36" s="18"/>
      <c r="G36" s="24"/>
      <c r="J36" s="51"/>
    </row>
    <row r="37" spans="1:7" ht="12.75">
      <c r="A37" s="20" t="s">
        <v>16</v>
      </c>
      <c r="B37" s="26"/>
      <c r="C37" s="16" t="s">
        <v>90</v>
      </c>
      <c r="D37" s="17"/>
      <c r="E37" s="17"/>
      <c r="F37" s="18">
        <v>71528.39</v>
      </c>
      <c r="G37" s="21">
        <v>75209</v>
      </c>
    </row>
    <row r="38" spans="1:7" ht="12.75">
      <c r="A38" s="20" t="s">
        <v>19</v>
      </c>
      <c r="B38" s="26"/>
      <c r="C38" s="16" t="s">
        <v>91</v>
      </c>
      <c r="D38" s="17"/>
      <c r="E38" s="17"/>
      <c r="F38" s="18">
        <v>3681</v>
      </c>
      <c r="G38" s="21"/>
    </row>
    <row r="39" spans="1:7" ht="12.75">
      <c r="A39" s="20" t="s">
        <v>5</v>
      </c>
      <c r="B39" s="26"/>
      <c r="C39" s="16"/>
      <c r="D39" s="17"/>
      <c r="E39" s="17"/>
      <c r="F39" s="17">
        <f>SUM(F37:F38)</f>
        <v>75209.39</v>
      </c>
      <c r="G39" s="21"/>
    </row>
    <row r="40" spans="1:7" ht="12.75">
      <c r="A40" s="16" t="s">
        <v>105</v>
      </c>
      <c r="B40" s="17"/>
      <c r="C40" s="16" t="s">
        <v>85</v>
      </c>
      <c r="D40" s="17"/>
      <c r="E40" s="17"/>
      <c r="F40" s="18"/>
      <c r="G40" s="21">
        <v>611813</v>
      </c>
    </row>
    <row r="41" spans="1:7" ht="12.75">
      <c r="A41" s="20" t="s">
        <v>20</v>
      </c>
      <c r="B41" s="26"/>
      <c r="C41" s="16" t="s">
        <v>86</v>
      </c>
      <c r="D41" s="17"/>
      <c r="E41" s="17"/>
      <c r="F41" s="18"/>
      <c r="G41" s="39"/>
    </row>
    <row r="42" spans="1:7" ht="12.75">
      <c r="A42" s="20" t="s">
        <v>21</v>
      </c>
      <c r="B42" s="26"/>
      <c r="C42" s="16" t="s">
        <v>83</v>
      </c>
      <c r="D42" s="17"/>
      <c r="E42" s="17"/>
      <c r="F42" s="56">
        <v>22050</v>
      </c>
      <c r="G42" s="21"/>
    </row>
    <row r="43" spans="1:7" ht="12.75">
      <c r="A43" s="16"/>
      <c r="B43" s="17"/>
      <c r="C43" s="40" t="s">
        <v>93</v>
      </c>
      <c r="D43" s="41"/>
      <c r="E43" s="41"/>
      <c r="F43" s="57">
        <v>280876.15</v>
      </c>
      <c r="G43" s="25"/>
    </row>
    <row r="44" spans="1:7" ht="12.75">
      <c r="A44" s="20"/>
      <c r="B44" s="26"/>
      <c r="C44" s="16" t="s">
        <v>62</v>
      </c>
      <c r="D44" s="17"/>
      <c r="E44" s="17"/>
      <c r="F44" s="58"/>
      <c r="G44" s="5"/>
    </row>
    <row r="45" spans="1:7" ht="12.75">
      <c r="A45" s="20"/>
      <c r="B45" s="26"/>
      <c r="C45" s="16" t="s">
        <v>33</v>
      </c>
      <c r="D45" s="17"/>
      <c r="E45" s="17"/>
      <c r="F45" s="58"/>
      <c r="G45" s="25"/>
    </row>
    <row r="46" spans="1:7" ht="12.75">
      <c r="A46" s="16"/>
      <c r="B46" s="17"/>
      <c r="C46" s="16" t="s">
        <v>110</v>
      </c>
      <c r="D46" s="17"/>
      <c r="E46" s="17"/>
      <c r="F46" s="58">
        <v>59868.48</v>
      </c>
      <c r="G46" s="25"/>
    </row>
    <row r="47" spans="1:7" ht="12.75">
      <c r="A47" s="16"/>
      <c r="B47" s="17"/>
      <c r="C47" s="16" t="s">
        <v>70</v>
      </c>
      <c r="D47" s="17"/>
      <c r="E47" s="17"/>
      <c r="F47" s="58"/>
      <c r="G47" s="5"/>
    </row>
    <row r="48" spans="1:7" ht="12.75">
      <c r="A48" s="20"/>
      <c r="B48" s="26"/>
      <c r="C48" s="16" t="s">
        <v>8</v>
      </c>
      <c r="D48" s="17"/>
      <c r="E48" s="17"/>
      <c r="F48" s="58"/>
      <c r="G48" s="25"/>
    </row>
    <row r="49" spans="1:7" ht="12.75">
      <c r="A49" s="20"/>
      <c r="B49" s="26"/>
      <c r="C49" s="16" t="s">
        <v>78</v>
      </c>
      <c r="D49" s="17"/>
      <c r="E49" s="17"/>
      <c r="F49" s="58">
        <v>18254.6</v>
      </c>
      <c r="G49" s="25"/>
    </row>
    <row r="50" spans="1:7" ht="12.75">
      <c r="A50" s="20"/>
      <c r="B50" s="26"/>
      <c r="C50" s="16" t="s">
        <v>77</v>
      </c>
      <c r="D50" s="17"/>
      <c r="E50" s="17"/>
      <c r="F50" s="58">
        <v>8920.8</v>
      </c>
      <c r="G50" s="25"/>
    </row>
    <row r="51" spans="1:7" ht="12.75">
      <c r="A51" s="20"/>
      <c r="B51" s="26"/>
      <c r="C51" s="16" t="s">
        <v>79</v>
      </c>
      <c r="D51" s="17"/>
      <c r="E51" s="17"/>
      <c r="F51" s="58"/>
      <c r="G51" s="25"/>
    </row>
    <row r="52" spans="1:7" ht="12.75">
      <c r="A52" s="20"/>
      <c r="B52" s="26"/>
      <c r="C52" s="16" t="s">
        <v>63</v>
      </c>
      <c r="D52" s="17"/>
      <c r="E52" s="17"/>
      <c r="F52" s="58">
        <v>1548</v>
      </c>
      <c r="G52" s="25"/>
    </row>
    <row r="53" spans="1:7" ht="12.75">
      <c r="A53" s="20"/>
      <c r="B53" s="26"/>
      <c r="C53" s="16" t="s">
        <v>64</v>
      </c>
      <c r="D53" s="17"/>
      <c r="E53" s="17"/>
      <c r="F53" s="58"/>
      <c r="G53" s="25"/>
    </row>
    <row r="54" spans="1:7" ht="12.75">
      <c r="A54" s="20"/>
      <c r="B54" s="26"/>
      <c r="C54" s="16" t="s">
        <v>44</v>
      </c>
      <c r="D54" s="17"/>
      <c r="E54" s="17"/>
      <c r="F54" s="58">
        <v>4944</v>
      </c>
      <c r="G54" s="25"/>
    </row>
    <row r="55" spans="1:7" ht="12.75">
      <c r="A55" s="20"/>
      <c r="B55" s="26"/>
      <c r="C55" s="16" t="s">
        <v>45</v>
      </c>
      <c r="D55" s="17"/>
      <c r="E55" s="17"/>
      <c r="F55" s="58"/>
      <c r="G55" s="25"/>
    </row>
    <row r="56" spans="1:7" ht="12.75">
      <c r="A56" s="20"/>
      <c r="B56" s="26"/>
      <c r="C56" s="16" t="s">
        <v>54</v>
      </c>
      <c r="D56" s="17"/>
      <c r="E56" s="17"/>
      <c r="F56" s="58"/>
      <c r="G56" s="5"/>
    </row>
    <row r="57" spans="1:7" ht="12.75">
      <c r="A57" s="20"/>
      <c r="B57" s="26"/>
      <c r="C57" s="16" t="s">
        <v>88</v>
      </c>
      <c r="D57" s="17"/>
      <c r="E57" s="17"/>
      <c r="F57" s="58"/>
      <c r="G57" s="5"/>
    </row>
    <row r="58" spans="1:7" ht="12.75">
      <c r="A58" s="20"/>
      <c r="B58" s="26"/>
      <c r="C58" s="16" t="s">
        <v>111</v>
      </c>
      <c r="D58" s="17"/>
      <c r="E58" s="17"/>
      <c r="F58" s="58">
        <v>56854.8</v>
      </c>
      <c r="G58" s="25"/>
    </row>
    <row r="59" spans="1:7" ht="12.75">
      <c r="A59" s="20"/>
      <c r="B59" s="26"/>
      <c r="C59" s="16" t="s">
        <v>84</v>
      </c>
      <c r="D59" s="17"/>
      <c r="E59" s="17"/>
      <c r="F59" s="58"/>
      <c r="G59" s="25"/>
    </row>
    <row r="60" spans="1:7" ht="12.75">
      <c r="A60" s="20"/>
      <c r="B60" s="26"/>
      <c r="C60" s="16" t="s">
        <v>89</v>
      </c>
      <c r="D60" s="17"/>
      <c r="E60" s="17"/>
      <c r="F60" s="58">
        <v>150000</v>
      </c>
      <c r="G60" s="25"/>
    </row>
    <row r="61" spans="1:7" ht="12.75">
      <c r="A61" s="20"/>
      <c r="B61" s="26"/>
      <c r="C61" s="16" t="s">
        <v>87</v>
      </c>
      <c r="D61" s="17"/>
      <c r="E61" s="17"/>
      <c r="F61" s="56"/>
      <c r="G61" s="25"/>
    </row>
    <row r="62" spans="1:7" ht="12.75">
      <c r="A62" s="20"/>
      <c r="B62" s="26"/>
      <c r="C62" s="16" t="s">
        <v>112</v>
      </c>
      <c r="D62" s="17"/>
      <c r="E62" s="17"/>
      <c r="F62" s="58">
        <v>8496</v>
      </c>
      <c r="G62" s="25"/>
    </row>
    <row r="63" spans="1:7" ht="12.75">
      <c r="A63" s="20" t="s">
        <v>5</v>
      </c>
      <c r="B63" s="26"/>
      <c r="C63" s="16"/>
      <c r="D63" s="17"/>
      <c r="E63" s="17"/>
      <c r="F63" s="17">
        <f>F42+F43+F46+F49+F50+F52+F54+F58+F60+F62</f>
        <v>611812.83</v>
      </c>
      <c r="G63" s="25"/>
    </row>
    <row r="64" spans="1:7" ht="12.75">
      <c r="A64" s="16"/>
      <c r="B64" s="26"/>
      <c r="C64" s="16"/>
      <c r="D64" s="17"/>
      <c r="E64" s="17"/>
      <c r="F64" s="17"/>
      <c r="G64" s="21"/>
    </row>
    <row r="65" spans="1:7" ht="12.75">
      <c r="A65" s="16" t="s">
        <v>22</v>
      </c>
      <c r="B65" s="26"/>
      <c r="C65" s="16" t="s">
        <v>40</v>
      </c>
      <c r="D65" s="17"/>
      <c r="E65" s="17"/>
      <c r="F65" s="17"/>
      <c r="G65" s="21"/>
    </row>
    <row r="66" spans="1:7" ht="12.75">
      <c r="A66" s="20" t="s">
        <v>23</v>
      </c>
      <c r="B66" s="26"/>
      <c r="C66" s="16" t="s">
        <v>46</v>
      </c>
      <c r="D66" s="17"/>
      <c r="E66" s="17"/>
      <c r="F66" s="58">
        <v>3500</v>
      </c>
      <c r="G66" s="21">
        <v>370073</v>
      </c>
    </row>
    <row r="67" spans="1:7" ht="12.75">
      <c r="A67" s="16"/>
      <c r="B67" s="26"/>
      <c r="C67" s="16" t="s">
        <v>55</v>
      </c>
      <c r="D67" s="17"/>
      <c r="E67" s="17"/>
      <c r="F67" s="59"/>
      <c r="G67" s="21"/>
    </row>
    <row r="68" spans="1:7" ht="12.75">
      <c r="A68" s="16"/>
      <c r="B68" s="26"/>
      <c r="C68" s="16" t="s">
        <v>41</v>
      </c>
      <c r="D68" s="17"/>
      <c r="E68" s="17"/>
      <c r="F68" s="59"/>
      <c r="G68" s="25"/>
    </row>
    <row r="69" spans="1:7" ht="12.75">
      <c r="A69" s="20"/>
      <c r="B69" s="26"/>
      <c r="C69" s="16" t="s">
        <v>81</v>
      </c>
      <c r="D69" s="17"/>
      <c r="E69" s="17"/>
      <c r="F69" s="58">
        <v>89280</v>
      </c>
      <c r="G69" s="21"/>
    </row>
    <row r="70" spans="1:7" ht="12.75">
      <c r="A70" s="20"/>
      <c r="B70" s="26"/>
      <c r="C70" s="16" t="s">
        <v>80</v>
      </c>
      <c r="D70" s="17"/>
      <c r="E70" s="17"/>
      <c r="F70" s="58">
        <v>26376</v>
      </c>
      <c r="G70" s="25"/>
    </row>
    <row r="71" spans="1:7" ht="12.75">
      <c r="A71" s="20"/>
      <c r="B71" s="26"/>
      <c r="C71" s="16" t="s">
        <v>52</v>
      </c>
      <c r="D71" s="33"/>
      <c r="E71" s="17"/>
      <c r="F71" s="58"/>
      <c r="G71" s="25"/>
    </row>
    <row r="72" spans="1:7" ht="12.75">
      <c r="A72" s="20"/>
      <c r="B72" s="26"/>
      <c r="C72" s="16" t="s">
        <v>38</v>
      </c>
      <c r="D72" s="17"/>
      <c r="E72" s="17"/>
      <c r="F72" s="58"/>
      <c r="G72" s="25"/>
    </row>
    <row r="73" spans="1:7" ht="12.75">
      <c r="A73" s="20"/>
      <c r="B73" s="26"/>
      <c r="C73" s="16" t="s">
        <v>48</v>
      </c>
      <c r="D73" s="17"/>
      <c r="E73" s="17"/>
      <c r="F73" s="58">
        <v>14000</v>
      </c>
      <c r="G73" s="5"/>
    </row>
    <row r="74" spans="1:7" ht="12.75">
      <c r="A74" s="20"/>
      <c r="B74" s="26"/>
      <c r="C74" s="16" t="s">
        <v>47</v>
      </c>
      <c r="D74" s="17"/>
      <c r="E74" s="17"/>
      <c r="F74" s="58">
        <v>14000</v>
      </c>
      <c r="G74" s="5"/>
    </row>
    <row r="75" spans="1:7" ht="12.75">
      <c r="A75" s="20"/>
      <c r="B75" s="26"/>
      <c r="C75" s="16" t="s">
        <v>39</v>
      </c>
      <c r="D75" s="17"/>
      <c r="E75" s="17"/>
      <c r="F75" s="58"/>
      <c r="G75" s="25"/>
    </row>
    <row r="76" spans="1:7" ht="12.75">
      <c r="A76" s="20"/>
      <c r="B76" s="26"/>
      <c r="C76" s="16" t="s">
        <v>49</v>
      </c>
      <c r="D76" s="17"/>
      <c r="E76" s="17"/>
      <c r="F76" s="58">
        <v>215688</v>
      </c>
      <c r="G76" s="25"/>
    </row>
    <row r="77" spans="1:7" ht="12.75">
      <c r="A77" s="20"/>
      <c r="B77" s="26"/>
      <c r="C77" s="16" t="s">
        <v>42</v>
      </c>
      <c r="D77" s="17"/>
      <c r="E77" s="17"/>
      <c r="F77" s="58"/>
      <c r="G77" s="25"/>
    </row>
    <row r="78" spans="1:7" ht="12.75">
      <c r="A78" s="20"/>
      <c r="B78" s="26"/>
      <c r="C78" s="16" t="s">
        <v>43</v>
      </c>
      <c r="D78" s="17"/>
      <c r="E78" s="17"/>
      <c r="F78" s="58"/>
      <c r="G78" s="25"/>
    </row>
    <row r="79" spans="1:7" ht="12.75">
      <c r="A79" s="20"/>
      <c r="B79" s="26"/>
      <c r="C79" s="16" t="s">
        <v>65</v>
      </c>
      <c r="D79" s="17"/>
      <c r="E79" s="17"/>
      <c r="F79" s="58"/>
      <c r="G79" s="25"/>
    </row>
    <row r="80" spans="1:7" ht="12.75">
      <c r="A80" s="20"/>
      <c r="B80" s="26"/>
      <c r="C80" s="16" t="s">
        <v>66</v>
      </c>
      <c r="D80" s="17"/>
      <c r="E80" s="17"/>
      <c r="F80" s="58">
        <v>1858.95</v>
      </c>
      <c r="G80" s="25"/>
    </row>
    <row r="81" spans="1:7" ht="12.75">
      <c r="A81" s="20"/>
      <c r="B81" s="26"/>
      <c r="C81" s="16" t="s">
        <v>67</v>
      </c>
      <c r="D81" s="17"/>
      <c r="E81" s="17"/>
      <c r="F81" s="58">
        <v>1652.4</v>
      </c>
      <c r="G81" s="25"/>
    </row>
    <row r="82" spans="1:7" ht="12.75">
      <c r="A82" s="20"/>
      <c r="B82" s="26"/>
      <c r="C82" s="16" t="s">
        <v>68</v>
      </c>
      <c r="D82" s="17"/>
      <c r="E82" s="17"/>
      <c r="F82" s="58">
        <v>1858.95</v>
      </c>
      <c r="G82" s="25"/>
    </row>
    <row r="83" spans="1:7" ht="12.75">
      <c r="A83" s="20"/>
      <c r="B83" s="26"/>
      <c r="C83" s="16" t="s">
        <v>69</v>
      </c>
      <c r="D83" s="17"/>
      <c r="E83" s="17"/>
      <c r="F83" s="58">
        <v>1858.95</v>
      </c>
      <c r="G83" s="25"/>
    </row>
    <row r="84" spans="1:7" ht="12.75">
      <c r="A84" s="20"/>
      <c r="B84" s="26"/>
      <c r="C84" s="16"/>
      <c r="D84" s="17"/>
      <c r="E84" s="17"/>
      <c r="F84" s="17"/>
      <c r="G84" s="25"/>
    </row>
    <row r="85" spans="1:7" ht="12.75">
      <c r="A85" s="20" t="s">
        <v>5</v>
      </c>
      <c r="B85" s="26"/>
      <c r="C85" s="16"/>
      <c r="D85" s="17"/>
      <c r="E85" s="17"/>
      <c r="F85" s="17">
        <f>F66+F69+F70+F73+F74+F76+F80+F81+F82+F83</f>
        <v>370073.25000000006</v>
      </c>
      <c r="G85" s="25"/>
    </row>
    <row r="86" spans="1:7" ht="12.75">
      <c r="A86" s="16" t="s">
        <v>0</v>
      </c>
      <c r="B86" s="26"/>
      <c r="C86" s="16" t="s">
        <v>6</v>
      </c>
      <c r="D86" s="17"/>
      <c r="E86" s="17"/>
      <c r="F86" s="17"/>
      <c r="G86" s="25"/>
    </row>
    <row r="87" spans="1:7" ht="12.75">
      <c r="A87" s="20" t="s">
        <v>1</v>
      </c>
      <c r="B87" s="26"/>
      <c r="C87" s="16" t="s">
        <v>7</v>
      </c>
      <c r="D87" s="17"/>
      <c r="E87" s="17"/>
      <c r="F87" s="18"/>
      <c r="G87" s="21">
        <v>1806525</v>
      </c>
    </row>
    <row r="88" spans="1:7" ht="12.75">
      <c r="A88" s="20"/>
      <c r="B88" s="26"/>
      <c r="C88" s="16" t="s">
        <v>60</v>
      </c>
      <c r="D88" s="17"/>
      <c r="E88" s="17"/>
      <c r="F88" s="17"/>
      <c r="G88" s="21"/>
    </row>
    <row r="89" spans="1:7" ht="12.75">
      <c r="A89" s="20"/>
      <c r="B89" s="26"/>
      <c r="C89" s="16"/>
      <c r="D89" s="17"/>
      <c r="E89" s="17"/>
      <c r="F89" s="17"/>
      <c r="G89" s="5"/>
    </row>
    <row r="90" spans="1:7" ht="12.75">
      <c r="A90" s="16" t="s">
        <v>106</v>
      </c>
      <c r="B90" s="26"/>
      <c r="C90" s="16" t="s">
        <v>94</v>
      </c>
      <c r="D90" s="17"/>
      <c r="E90" s="17"/>
      <c r="F90" s="17">
        <v>1303764</v>
      </c>
      <c r="G90" s="21">
        <v>1225081</v>
      </c>
    </row>
    <row r="91" spans="1:7" ht="12.75">
      <c r="A91" s="20" t="s">
        <v>24</v>
      </c>
      <c r="B91" s="26" t="s">
        <v>25</v>
      </c>
      <c r="C91" s="16" t="s">
        <v>75</v>
      </c>
      <c r="D91" s="17"/>
      <c r="E91" s="17"/>
      <c r="F91" s="18">
        <v>184747.5</v>
      </c>
      <c r="G91" s="25"/>
    </row>
    <row r="92" spans="1:7" ht="12.75">
      <c r="A92" s="20"/>
      <c r="B92" s="26"/>
      <c r="C92" s="16" t="s">
        <v>61</v>
      </c>
      <c r="D92" s="17"/>
      <c r="E92" s="17"/>
      <c r="F92" s="17">
        <v>42840</v>
      </c>
      <c r="G92" s="25"/>
    </row>
    <row r="93" spans="1:7" ht="12.75">
      <c r="A93" s="20" t="s">
        <v>4</v>
      </c>
      <c r="B93" s="26"/>
      <c r="C93" s="16" t="s">
        <v>95</v>
      </c>
      <c r="D93" s="17"/>
      <c r="E93" s="17"/>
      <c r="F93" s="17">
        <v>1225081</v>
      </c>
      <c r="G93" s="25"/>
    </row>
    <row r="94" spans="1:7" ht="12.75">
      <c r="A94" s="20"/>
      <c r="B94" s="26"/>
      <c r="C94" s="16"/>
      <c r="D94" s="17"/>
      <c r="E94" s="17"/>
      <c r="F94" s="17"/>
      <c r="G94" s="25"/>
    </row>
    <row r="95" spans="1:7" ht="12.75">
      <c r="A95" s="16" t="s">
        <v>107</v>
      </c>
      <c r="B95" s="26"/>
      <c r="C95" s="16" t="s">
        <v>36</v>
      </c>
      <c r="D95" s="17"/>
      <c r="E95" s="17"/>
      <c r="F95" s="17"/>
      <c r="G95" s="21">
        <v>400000</v>
      </c>
    </row>
    <row r="96" spans="1:7" ht="12.75">
      <c r="A96" s="20" t="s">
        <v>34</v>
      </c>
      <c r="B96" s="26"/>
      <c r="C96" s="16" t="s">
        <v>50</v>
      </c>
      <c r="D96" s="17"/>
      <c r="E96" s="17"/>
      <c r="F96" s="17"/>
      <c r="G96" s="25"/>
    </row>
    <row r="97" spans="1:7" ht="12.75">
      <c r="A97" s="20" t="s">
        <v>35</v>
      </c>
      <c r="B97" s="26"/>
      <c r="C97" s="16" t="s">
        <v>116</v>
      </c>
      <c r="D97" s="17"/>
      <c r="E97" s="17"/>
      <c r="F97" s="17">
        <v>400000</v>
      </c>
      <c r="G97" s="25"/>
    </row>
    <row r="98" spans="1:7" ht="12.75">
      <c r="A98" s="20"/>
      <c r="B98" s="26"/>
      <c r="C98" s="47"/>
      <c r="D98" s="48"/>
      <c r="E98" s="48"/>
      <c r="F98" s="49"/>
      <c r="G98" s="25"/>
    </row>
    <row r="99" spans="1:7" ht="12.75">
      <c r="A99" s="43" t="s">
        <v>2</v>
      </c>
      <c r="B99" s="44"/>
      <c r="C99" s="47"/>
      <c r="D99" s="48"/>
      <c r="E99" s="48"/>
      <c r="F99" s="49"/>
      <c r="G99" s="45">
        <f>SUM(G8:G98)</f>
        <v>17931410</v>
      </c>
    </row>
    <row r="100" spans="1:7" ht="12.75">
      <c r="A100" s="52"/>
      <c r="B100" s="53"/>
      <c r="C100" s="54"/>
      <c r="D100" s="54"/>
      <c r="E100" s="54"/>
      <c r="F100" s="54"/>
      <c r="G100" s="55"/>
    </row>
    <row r="101" spans="1:7" ht="12.75">
      <c r="A101" s="52"/>
      <c r="B101" s="53"/>
      <c r="C101" s="54"/>
      <c r="D101" s="54"/>
      <c r="E101" s="54"/>
      <c r="F101" s="54"/>
      <c r="G101" s="55"/>
    </row>
    <row r="102" spans="3:7" ht="15">
      <c r="C102" s="42" t="s">
        <v>82</v>
      </c>
      <c r="D102" s="42"/>
      <c r="E102" s="42"/>
      <c r="F102" s="42"/>
      <c r="G102" s="46"/>
    </row>
    <row r="104" ht="12.75">
      <c r="G104" s="37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00">
      <selection activeCell="J110" sqref="J110"/>
    </sheetView>
  </sheetViews>
  <sheetFormatPr defaultColWidth="9.00390625" defaultRowHeight="12.75"/>
  <cols>
    <col min="2" max="2" width="11.25390625" style="0" customWidth="1"/>
    <col min="3" max="3" width="22.75390625" style="0" customWidth="1"/>
    <col min="4" max="4" width="24.875" style="0" customWidth="1"/>
    <col min="5" max="5" width="14.75390625" style="0" customWidth="1"/>
    <col min="6" max="6" width="9.625" style="0" customWidth="1"/>
    <col min="7" max="7" width="11.75390625" style="0" customWidth="1"/>
  </cols>
  <sheetData>
    <row r="1" spans="1:7" ht="14.25">
      <c r="A1" s="71" t="s">
        <v>217</v>
      </c>
      <c r="B1" s="71"/>
      <c r="C1" s="71"/>
      <c r="D1" s="71"/>
      <c r="E1" s="71"/>
      <c r="F1" s="71"/>
      <c r="G1" s="71"/>
    </row>
    <row r="2" spans="1:7" ht="15" thickBot="1">
      <c r="A2" s="72" t="s">
        <v>201</v>
      </c>
      <c r="B2" s="72"/>
      <c r="C2" s="72"/>
      <c r="E2" s="72"/>
      <c r="F2" s="72"/>
      <c r="G2" s="72"/>
    </row>
    <row r="3" spans="1:7" ht="12.75">
      <c r="A3" s="115" t="s">
        <v>28</v>
      </c>
      <c r="B3" s="75"/>
      <c r="C3" s="64"/>
      <c r="D3" s="66"/>
      <c r="E3" s="65"/>
      <c r="F3" s="73"/>
      <c r="G3" s="116" t="s">
        <v>29</v>
      </c>
    </row>
    <row r="4" spans="1:7" ht="12.75">
      <c r="A4" s="117" t="s">
        <v>26</v>
      </c>
      <c r="B4" s="74"/>
      <c r="C4" s="6"/>
      <c r="D4" s="7"/>
      <c r="E4" s="7"/>
      <c r="F4" s="12"/>
      <c r="G4" s="11" t="s">
        <v>30</v>
      </c>
    </row>
    <row r="5" spans="1:7" ht="12.75">
      <c r="A5" s="117" t="s">
        <v>9</v>
      </c>
      <c r="B5" s="74"/>
      <c r="C5" s="8"/>
      <c r="D5" s="9"/>
      <c r="E5" s="9"/>
      <c r="F5" s="10"/>
      <c r="G5" s="11" t="s">
        <v>31</v>
      </c>
    </row>
    <row r="6" spans="1:7" ht="12.75">
      <c r="A6" s="118" t="s">
        <v>27</v>
      </c>
      <c r="B6" s="76"/>
      <c r="C6" s="8"/>
      <c r="D6" s="9"/>
      <c r="E6" s="9"/>
      <c r="F6" s="10"/>
      <c r="G6" s="11" t="s">
        <v>32</v>
      </c>
    </row>
    <row r="7" spans="1:7" ht="12.75">
      <c r="A7" s="85" t="s">
        <v>162</v>
      </c>
      <c r="B7" s="122"/>
      <c r="C7" s="97"/>
      <c r="D7" s="98"/>
      <c r="E7" s="98"/>
      <c r="F7" s="98"/>
      <c r="G7" s="123"/>
    </row>
    <row r="8" spans="1:7" ht="12.75">
      <c r="A8" s="101" t="s">
        <v>124</v>
      </c>
      <c r="B8" s="82"/>
      <c r="C8" s="182" t="s">
        <v>218</v>
      </c>
      <c r="D8" s="183"/>
      <c r="E8" s="183"/>
      <c r="F8" s="184">
        <v>8904.96</v>
      </c>
      <c r="G8" s="104"/>
    </row>
    <row r="9" spans="1:7" ht="12.75">
      <c r="A9" s="102" t="s">
        <v>157</v>
      </c>
      <c r="B9" s="10"/>
      <c r="C9" s="106" t="s">
        <v>219</v>
      </c>
      <c r="D9" s="63"/>
      <c r="E9" s="63"/>
      <c r="F9" s="68"/>
      <c r="G9" s="119">
        <v>8905</v>
      </c>
    </row>
    <row r="10" spans="1:7" ht="12.75">
      <c r="A10" s="102" t="s">
        <v>158</v>
      </c>
      <c r="B10" s="10"/>
      <c r="C10" s="158"/>
      <c r="D10" s="159"/>
      <c r="E10" s="159"/>
      <c r="F10" s="160"/>
      <c r="G10" s="119"/>
    </row>
    <row r="11" spans="1:7" ht="12.75">
      <c r="A11" s="100" t="s">
        <v>125</v>
      </c>
      <c r="B11" s="82" t="s">
        <v>155</v>
      </c>
      <c r="C11" s="182" t="s">
        <v>259</v>
      </c>
      <c r="D11" s="62"/>
      <c r="E11" s="206">
        <v>391071</v>
      </c>
      <c r="F11" s="207"/>
      <c r="G11" s="185">
        <v>391071</v>
      </c>
    </row>
    <row r="12" spans="1:7" ht="12.75">
      <c r="A12" s="6" t="s">
        <v>163</v>
      </c>
      <c r="B12" s="12"/>
      <c r="C12" s="67" t="s">
        <v>153</v>
      </c>
      <c r="D12" s="63"/>
      <c r="E12" s="63"/>
      <c r="F12" s="68"/>
      <c r="G12" s="186"/>
    </row>
    <row r="13" spans="1:7" ht="12.75">
      <c r="A13" s="81" t="s">
        <v>126</v>
      </c>
      <c r="B13" s="82" t="s">
        <v>155</v>
      </c>
      <c r="C13" s="61"/>
      <c r="D13" s="62"/>
      <c r="E13" s="62"/>
      <c r="F13" s="77"/>
      <c r="G13" s="104"/>
    </row>
    <row r="14" spans="1:7" ht="12.75">
      <c r="A14" s="80" t="s">
        <v>164</v>
      </c>
      <c r="B14" s="12"/>
      <c r="C14" s="187" t="s">
        <v>260</v>
      </c>
      <c r="D14" s="63"/>
      <c r="E14" s="63"/>
      <c r="F14" s="68">
        <v>330282</v>
      </c>
      <c r="G14" s="188">
        <v>330282</v>
      </c>
    </row>
    <row r="15" spans="1:7" ht="12.75">
      <c r="A15" s="80" t="s">
        <v>18</v>
      </c>
      <c r="B15" s="12"/>
      <c r="C15" s="67" t="s">
        <v>193</v>
      </c>
      <c r="D15" s="63"/>
      <c r="E15" s="63"/>
      <c r="F15" s="68"/>
      <c r="G15" s="119"/>
    </row>
    <row r="16" spans="1:7" ht="12.75">
      <c r="A16" s="81" t="s">
        <v>127</v>
      </c>
      <c r="B16" s="82" t="s">
        <v>155</v>
      </c>
      <c r="C16" s="182"/>
      <c r="D16" s="183"/>
      <c r="E16" s="183"/>
      <c r="F16" s="184"/>
      <c r="G16" s="185"/>
    </row>
    <row r="17" spans="1:8" ht="12.75">
      <c r="A17" s="80" t="s">
        <v>165</v>
      </c>
      <c r="B17" s="12"/>
      <c r="C17" s="106" t="s">
        <v>258</v>
      </c>
      <c r="D17" s="174"/>
      <c r="E17" s="174"/>
      <c r="F17" s="189">
        <v>1178.56</v>
      </c>
      <c r="G17" s="153">
        <v>1178</v>
      </c>
      <c r="H17" s="92"/>
    </row>
    <row r="18" spans="1:7" ht="12.75">
      <c r="A18" s="83" t="s">
        <v>166</v>
      </c>
      <c r="B18" s="84"/>
      <c r="C18" s="60" t="s">
        <v>210</v>
      </c>
      <c r="D18" s="78"/>
      <c r="E18" s="78"/>
      <c r="F18" s="78"/>
      <c r="G18" s="105"/>
    </row>
    <row r="19" spans="1:7" ht="12.75">
      <c r="A19" s="79" t="s">
        <v>128</v>
      </c>
      <c r="B19" s="12" t="s">
        <v>155</v>
      </c>
      <c r="C19" s="67" t="s">
        <v>85</v>
      </c>
      <c r="D19" s="63"/>
      <c r="E19" s="63"/>
      <c r="F19" s="68"/>
      <c r="G19" s="119"/>
    </row>
    <row r="20" spans="1:7" ht="12.75">
      <c r="A20" s="80" t="s">
        <v>167</v>
      </c>
      <c r="B20" s="12"/>
      <c r="C20" s="106" t="s">
        <v>224</v>
      </c>
      <c r="D20" s="63"/>
      <c r="E20" s="63"/>
      <c r="F20" s="68"/>
      <c r="G20" s="119">
        <v>457838</v>
      </c>
    </row>
    <row r="21" spans="1:7" ht="12.75">
      <c r="A21" s="80" t="s">
        <v>120</v>
      </c>
      <c r="B21" s="12"/>
      <c r="C21" s="67" t="s">
        <v>223</v>
      </c>
      <c r="D21" s="63"/>
      <c r="E21" s="63"/>
      <c r="F21" s="68">
        <v>3000</v>
      </c>
      <c r="G21" s="119"/>
    </row>
    <row r="22" spans="1:7" ht="12.75">
      <c r="A22" s="8"/>
      <c r="B22" s="10"/>
      <c r="C22" s="190" t="s">
        <v>117</v>
      </c>
      <c r="D22" s="191"/>
      <c r="E22" s="191"/>
      <c r="F22" s="192">
        <v>40290.16</v>
      </c>
      <c r="G22" s="120"/>
    </row>
    <row r="23" spans="1:7" ht="12.75">
      <c r="A23" s="6"/>
      <c r="B23" s="12"/>
      <c r="C23" s="106" t="s">
        <v>225</v>
      </c>
      <c r="D23" s="174"/>
      <c r="E23" s="63"/>
      <c r="F23" s="63"/>
      <c r="G23" s="193"/>
    </row>
    <row r="24" spans="1:7" ht="12.75">
      <c r="A24" s="6"/>
      <c r="B24" s="12"/>
      <c r="C24" s="106" t="s">
        <v>160</v>
      </c>
      <c r="D24" s="174"/>
      <c r="E24" s="174"/>
      <c r="F24" s="174"/>
      <c r="G24" s="193"/>
    </row>
    <row r="25" spans="1:7" ht="12.75">
      <c r="A25" s="6"/>
      <c r="B25" s="12"/>
      <c r="C25" s="106" t="s">
        <v>226</v>
      </c>
      <c r="D25" s="174"/>
      <c r="E25" s="174"/>
      <c r="F25" s="174">
        <v>33600</v>
      </c>
      <c r="G25" s="193"/>
    </row>
    <row r="26" spans="1:7" ht="12.75">
      <c r="A26" s="6"/>
      <c r="B26" s="12"/>
      <c r="C26" s="106" t="s">
        <v>227</v>
      </c>
      <c r="D26" s="174"/>
      <c r="E26" s="174"/>
      <c r="F26" s="174"/>
      <c r="G26" s="193"/>
    </row>
    <row r="27" spans="1:7" ht="12.75">
      <c r="A27" s="6"/>
      <c r="B27" s="12"/>
      <c r="C27" s="67" t="s">
        <v>33</v>
      </c>
      <c r="D27" s="63"/>
      <c r="E27" s="63"/>
      <c r="F27" s="63"/>
      <c r="G27" s="120"/>
    </row>
    <row r="28" spans="1:7" ht="12.75">
      <c r="A28" s="8"/>
      <c r="B28" s="10"/>
      <c r="C28" s="67" t="s">
        <v>228</v>
      </c>
      <c r="D28" s="63"/>
      <c r="E28" s="63"/>
      <c r="F28" s="63">
        <v>6145.44</v>
      </c>
      <c r="G28" s="120"/>
    </row>
    <row r="29" spans="1:7" ht="12.75">
      <c r="A29" s="8"/>
      <c r="B29" s="10"/>
      <c r="C29" s="67" t="s">
        <v>229</v>
      </c>
      <c r="D29" s="63"/>
      <c r="E29" s="63"/>
      <c r="F29" s="63"/>
      <c r="G29" s="193"/>
    </row>
    <row r="30" spans="1:7" ht="12.75">
      <c r="A30" s="6"/>
      <c r="B30" s="12"/>
      <c r="C30" s="106" t="s">
        <v>205</v>
      </c>
      <c r="D30" s="174"/>
      <c r="E30" s="174"/>
      <c r="F30" s="63"/>
      <c r="G30" s="120"/>
    </row>
    <row r="31" spans="1:7" ht="12.75">
      <c r="A31" s="6"/>
      <c r="B31" s="12"/>
      <c r="C31" s="106" t="s">
        <v>245</v>
      </c>
      <c r="D31" s="174"/>
      <c r="E31" s="174"/>
      <c r="F31" s="63">
        <v>5000</v>
      </c>
      <c r="G31" s="120"/>
    </row>
    <row r="32" spans="1:7" ht="12.75">
      <c r="A32" s="6"/>
      <c r="B32" s="12"/>
      <c r="C32" s="106" t="s">
        <v>236</v>
      </c>
      <c r="D32" s="63"/>
      <c r="E32" s="63"/>
      <c r="F32" s="63">
        <v>7650</v>
      </c>
      <c r="G32" s="194"/>
    </row>
    <row r="33" spans="1:7" ht="12.75">
      <c r="A33" s="6"/>
      <c r="B33" s="12"/>
      <c r="C33" s="106" t="s">
        <v>237</v>
      </c>
      <c r="D33" s="63"/>
      <c r="E33" s="63"/>
      <c r="F33" s="63"/>
      <c r="G33" s="194"/>
    </row>
    <row r="34" spans="1:7" ht="12.75">
      <c r="A34" s="6"/>
      <c r="B34" s="12"/>
      <c r="C34" s="195" t="s">
        <v>262</v>
      </c>
      <c r="D34" s="174"/>
      <c r="E34" s="174"/>
      <c r="F34" s="174">
        <v>6000</v>
      </c>
      <c r="G34" s="194"/>
    </row>
    <row r="35" spans="1:7" ht="12.75">
      <c r="A35" s="6"/>
      <c r="B35" s="12"/>
      <c r="C35" s="106" t="s">
        <v>202</v>
      </c>
      <c r="D35" s="174"/>
      <c r="E35" s="174"/>
      <c r="F35" s="174">
        <v>12000</v>
      </c>
      <c r="G35" s="194"/>
    </row>
    <row r="36" spans="1:7" ht="12.75">
      <c r="A36" s="6"/>
      <c r="B36" s="12"/>
      <c r="C36" s="106" t="s">
        <v>230</v>
      </c>
      <c r="D36" s="174"/>
      <c r="E36" s="174"/>
      <c r="F36" s="174"/>
      <c r="G36" s="194"/>
    </row>
    <row r="37" spans="1:7" ht="12.75">
      <c r="A37" s="6"/>
      <c r="B37" s="12"/>
      <c r="C37" s="106" t="s">
        <v>231</v>
      </c>
      <c r="D37" s="174"/>
      <c r="E37" s="174"/>
      <c r="F37" s="174">
        <v>12700.8</v>
      </c>
      <c r="G37" s="194"/>
    </row>
    <row r="38" spans="1:7" ht="12.75">
      <c r="A38" s="6"/>
      <c r="B38" s="12"/>
      <c r="C38" s="106" t="s">
        <v>232</v>
      </c>
      <c r="D38" s="174"/>
      <c r="E38" s="174"/>
      <c r="F38" s="174"/>
      <c r="G38" s="194"/>
    </row>
    <row r="39" spans="1:7" ht="12.75">
      <c r="A39" s="6"/>
      <c r="B39" s="12"/>
      <c r="C39" s="106" t="s">
        <v>161</v>
      </c>
      <c r="D39" s="174"/>
      <c r="E39" s="174"/>
      <c r="F39" s="174"/>
      <c r="G39" s="194"/>
    </row>
    <row r="40" spans="1:7" ht="12.75">
      <c r="A40" s="6"/>
      <c r="B40" s="12"/>
      <c r="C40" s="106" t="s">
        <v>239</v>
      </c>
      <c r="D40" s="174"/>
      <c r="E40" s="174"/>
      <c r="F40" s="174"/>
      <c r="G40" s="194"/>
    </row>
    <row r="41" spans="1:7" ht="12.75">
      <c r="A41" s="6"/>
      <c r="B41" s="12"/>
      <c r="C41" s="106" t="s">
        <v>238</v>
      </c>
      <c r="D41" s="174"/>
      <c r="E41" s="174"/>
      <c r="F41" s="174">
        <v>10800</v>
      </c>
      <c r="G41" s="194"/>
    </row>
    <row r="42" spans="1:7" ht="12.75">
      <c r="A42" s="6"/>
      <c r="B42" s="12"/>
      <c r="C42" s="106" t="s">
        <v>118</v>
      </c>
      <c r="D42" s="174"/>
      <c r="E42" s="174"/>
      <c r="F42" s="63"/>
      <c r="G42" s="194"/>
    </row>
    <row r="43" spans="1:7" ht="12.75">
      <c r="A43" s="6"/>
      <c r="B43" s="12"/>
      <c r="C43" s="106" t="s">
        <v>220</v>
      </c>
      <c r="D43" s="174"/>
      <c r="E43" s="174"/>
      <c r="F43" s="63">
        <v>16800</v>
      </c>
      <c r="G43" s="194"/>
    </row>
    <row r="44" spans="1:7" ht="12.75">
      <c r="A44" s="6"/>
      <c r="B44" s="12"/>
      <c r="C44" s="67" t="s">
        <v>244</v>
      </c>
      <c r="D44" s="63"/>
      <c r="E44" s="63"/>
      <c r="F44" s="63"/>
      <c r="G44" s="194"/>
    </row>
    <row r="45" spans="1:7" ht="12.75">
      <c r="A45" s="6"/>
      <c r="B45" s="12"/>
      <c r="C45" s="106" t="s">
        <v>241</v>
      </c>
      <c r="D45" s="174"/>
      <c r="E45" s="174"/>
      <c r="F45" s="174"/>
      <c r="G45" s="194"/>
    </row>
    <row r="46" spans="1:7" ht="12.75">
      <c r="A46" s="6"/>
      <c r="B46" s="12"/>
      <c r="C46" s="106" t="s">
        <v>242</v>
      </c>
      <c r="D46" s="174"/>
      <c r="E46" s="174"/>
      <c r="F46" s="174">
        <v>11800</v>
      </c>
      <c r="G46" s="194"/>
    </row>
    <row r="47" spans="1:7" ht="12.75">
      <c r="A47" s="6"/>
      <c r="B47" s="12"/>
      <c r="C47" s="106" t="s">
        <v>243</v>
      </c>
      <c r="D47" s="174"/>
      <c r="E47" s="174"/>
      <c r="F47" s="174"/>
      <c r="G47" s="194"/>
    </row>
    <row r="48" spans="1:7" ht="12.75">
      <c r="A48" s="6"/>
      <c r="B48" s="12"/>
      <c r="C48" s="106" t="s">
        <v>197</v>
      </c>
      <c r="D48" s="174"/>
      <c r="E48" s="174"/>
      <c r="F48" s="174">
        <v>5462.59</v>
      </c>
      <c r="G48" s="194"/>
    </row>
    <row r="49" spans="1:7" ht="12.75">
      <c r="A49" s="6"/>
      <c r="B49" s="12"/>
      <c r="C49" s="106" t="s">
        <v>240</v>
      </c>
      <c r="D49" s="174"/>
      <c r="E49" s="174"/>
      <c r="F49" s="174"/>
      <c r="G49" s="194"/>
    </row>
    <row r="50" spans="1:7" ht="12.75">
      <c r="A50" s="6"/>
      <c r="B50" s="12"/>
      <c r="C50" s="106" t="s">
        <v>221</v>
      </c>
      <c r="D50" s="174"/>
      <c r="E50" s="174"/>
      <c r="F50" s="196"/>
      <c r="G50" s="194"/>
    </row>
    <row r="51" spans="1:7" ht="12.75">
      <c r="A51" s="6"/>
      <c r="B51" s="12"/>
      <c r="C51" s="106" t="s">
        <v>246</v>
      </c>
      <c r="D51" s="174"/>
      <c r="E51" s="174"/>
      <c r="F51" s="174"/>
      <c r="G51" s="194"/>
    </row>
    <row r="52" spans="1:7" ht="12.75">
      <c r="A52" s="6"/>
      <c r="B52" s="12"/>
      <c r="C52" s="106" t="s">
        <v>222</v>
      </c>
      <c r="D52" s="174"/>
      <c r="E52" s="174"/>
      <c r="F52" s="174">
        <v>18200</v>
      </c>
      <c r="G52" s="194"/>
    </row>
    <row r="53" spans="1:7" ht="12.75">
      <c r="A53" s="6"/>
      <c r="B53" s="12"/>
      <c r="C53" s="106" t="s">
        <v>261</v>
      </c>
      <c r="D53" s="174"/>
      <c r="E53" s="174"/>
      <c r="F53" s="175">
        <v>200000</v>
      </c>
      <c r="G53" s="194"/>
    </row>
    <row r="54" spans="1:7" ht="12.75">
      <c r="A54" s="6"/>
      <c r="B54" s="12"/>
      <c r="C54" s="106" t="s">
        <v>203</v>
      </c>
      <c r="D54" s="174"/>
      <c r="E54" s="174"/>
      <c r="F54" s="174">
        <v>12234</v>
      </c>
      <c r="G54" s="194"/>
    </row>
    <row r="55" spans="1:7" ht="12.75">
      <c r="A55" s="6"/>
      <c r="B55" s="12"/>
      <c r="C55" s="106" t="s">
        <v>204</v>
      </c>
      <c r="D55" s="174"/>
      <c r="E55" s="174"/>
      <c r="F55" s="196"/>
      <c r="G55" s="194"/>
    </row>
    <row r="56" spans="1:7" ht="12.75">
      <c r="A56" s="6"/>
      <c r="B56" s="12"/>
      <c r="C56" s="106" t="s">
        <v>233</v>
      </c>
      <c r="D56" s="174"/>
      <c r="E56" s="174"/>
      <c r="F56" s="196">
        <v>8574</v>
      </c>
      <c r="G56" s="194"/>
    </row>
    <row r="57" spans="1:7" ht="12.75">
      <c r="A57" s="6"/>
      <c r="B57" s="12"/>
      <c r="C57" s="106" t="s">
        <v>235</v>
      </c>
      <c r="D57" s="174"/>
      <c r="E57" s="174"/>
      <c r="F57" s="196"/>
      <c r="G57" s="194"/>
    </row>
    <row r="58" spans="1:7" ht="12.75">
      <c r="A58" s="6"/>
      <c r="B58" s="12"/>
      <c r="C58" s="106" t="s">
        <v>234</v>
      </c>
      <c r="D58" s="197"/>
      <c r="E58" s="174"/>
      <c r="F58" s="196"/>
      <c r="G58" s="194"/>
    </row>
    <row r="59" spans="1:7" ht="12.75">
      <c r="A59" s="6"/>
      <c r="B59" s="12"/>
      <c r="C59" s="106" t="s">
        <v>247</v>
      </c>
      <c r="D59" s="174"/>
      <c r="E59" s="174"/>
      <c r="F59" s="174">
        <v>47581.25</v>
      </c>
      <c r="G59" s="194"/>
    </row>
    <row r="60" spans="1:7" ht="12.75">
      <c r="A60" s="6" t="s">
        <v>5</v>
      </c>
      <c r="B60" s="12"/>
      <c r="C60" s="67"/>
      <c r="D60" s="63"/>
      <c r="E60" s="208">
        <f>F56+F54+F53+F52+F48+F46+F43+F41+F37+F35+F34+F32+F31+F28+F25+F22+F21+F59</f>
        <v>457838.24</v>
      </c>
      <c r="F60" s="209"/>
      <c r="G60" s="119"/>
    </row>
    <row r="61" spans="1:7" ht="12.75">
      <c r="A61" s="81" t="s">
        <v>129</v>
      </c>
      <c r="B61" s="82"/>
      <c r="C61" s="61" t="s">
        <v>133</v>
      </c>
      <c r="D61" s="62"/>
      <c r="E61" s="62"/>
      <c r="F61" s="62">
        <v>2533</v>
      </c>
      <c r="G61" s="104"/>
    </row>
    <row r="62" spans="1:7" ht="12.75">
      <c r="A62" s="80" t="s">
        <v>168</v>
      </c>
      <c r="B62" s="12"/>
      <c r="C62" s="67" t="s">
        <v>196</v>
      </c>
      <c r="D62" s="63"/>
      <c r="E62" s="63"/>
      <c r="F62" s="198"/>
      <c r="G62" s="119">
        <v>157407</v>
      </c>
    </row>
    <row r="63" spans="1:7" ht="12.75">
      <c r="A63" s="80" t="s">
        <v>169</v>
      </c>
      <c r="B63" s="12"/>
      <c r="C63" s="67" t="s">
        <v>248</v>
      </c>
      <c r="D63" s="63"/>
      <c r="E63" s="63"/>
      <c r="F63" s="63">
        <v>81363</v>
      </c>
      <c r="G63" s="119"/>
    </row>
    <row r="64" spans="1:7" ht="12.75">
      <c r="A64" s="6"/>
      <c r="B64" s="12"/>
      <c r="C64" s="67" t="s">
        <v>250</v>
      </c>
      <c r="D64" s="63"/>
      <c r="E64" s="63"/>
      <c r="F64" s="63"/>
      <c r="G64" s="120"/>
    </row>
    <row r="65" spans="1:7" ht="12.75">
      <c r="A65" s="6"/>
      <c r="B65" s="12"/>
      <c r="C65" s="67" t="s">
        <v>249</v>
      </c>
      <c r="D65" s="63"/>
      <c r="E65" s="63"/>
      <c r="F65" s="63">
        <v>2590</v>
      </c>
      <c r="G65" s="120"/>
    </row>
    <row r="66" spans="1:7" ht="12.75">
      <c r="A66" s="6"/>
      <c r="B66" s="12"/>
      <c r="C66" s="67" t="s">
        <v>206</v>
      </c>
      <c r="D66" s="63"/>
      <c r="E66" s="63"/>
      <c r="F66" s="63"/>
      <c r="G66" s="120"/>
    </row>
    <row r="67" spans="1:7" ht="12.75">
      <c r="A67" s="6"/>
      <c r="B67" s="12"/>
      <c r="C67" s="106" t="s">
        <v>195</v>
      </c>
      <c r="D67" s="174"/>
      <c r="E67" s="174"/>
      <c r="F67" s="174">
        <v>1050</v>
      </c>
      <c r="G67" s="120"/>
    </row>
    <row r="68" spans="1:7" ht="12.75">
      <c r="A68" s="6"/>
      <c r="B68" s="12"/>
      <c r="C68" s="106" t="s">
        <v>254</v>
      </c>
      <c r="D68" s="174"/>
      <c r="E68" s="174"/>
      <c r="F68" s="174">
        <v>3662.72</v>
      </c>
      <c r="G68" s="120"/>
    </row>
    <row r="69" spans="1:7" ht="12.75">
      <c r="A69" s="6"/>
      <c r="B69" s="12"/>
      <c r="C69" s="106" t="s">
        <v>150</v>
      </c>
      <c r="D69" s="174"/>
      <c r="E69" s="174"/>
      <c r="F69" s="174">
        <v>51163.99</v>
      </c>
      <c r="G69" s="120"/>
    </row>
    <row r="70" spans="1:7" ht="12.75">
      <c r="A70" s="6"/>
      <c r="B70" s="12"/>
      <c r="C70" s="106" t="s">
        <v>151</v>
      </c>
      <c r="D70" s="174"/>
      <c r="E70" s="174"/>
      <c r="F70" s="174"/>
      <c r="G70" s="120"/>
    </row>
    <row r="71" spans="1:7" ht="12.75">
      <c r="A71" s="6"/>
      <c r="B71" s="12"/>
      <c r="C71" s="106" t="s">
        <v>152</v>
      </c>
      <c r="D71" s="174"/>
      <c r="E71" s="174"/>
      <c r="F71" s="174"/>
      <c r="G71" s="120"/>
    </row>
    <row r="72" spans="1:7" ht="12.75">
      <c r="A72" s="6"/>
      <c r="B72" s="12"/>
      <c r="C72" s="106" t="s">
        <v>207</v>
      </c>
      <c r="D72" s="174"/>
      <c r="E72" s="174"/>
      <c r="F72" s="197"/>
      <c r="G72" s="120"/>
    </row>
    <row r="73" spans="1:7" ht="12.75">
      <c r="A73" s="6"/>
      <c r="B73" s="12"/>
      <c r="C73" s="106" t="s">
        <v>208</v>
      </c>
      <c r="D73" s="174"/>
      <c r="E73" s="174"/>
      <c r="F73" s="199">
        <v>2041.2</v>
      </c>
      <c r="G73" s="120"/>
    </row>
    <row r="74" spans="1:7" ht="12.75">
      <c r="A74" s="6"/>
      <c r="B74" s="12"/>
      <c r="C74" s="106" t="s">
        <v>209</v>
      </c>
      <c r="D74" s="174"/>
      <c r="E74" s="174"/>
      <c r="F74" s="199">
        <v>5103</v>
      </c>
      <c r="G74" s="120"/>
    </row>
    <row r="75" spans="1:7" ht="12.75">
      <c r="A75" s="6"/>
      <c r="B75" s="12"/>
      <c r="C75" s="106" t="s">
        <v>186</v>
      </c>
      <c r="D75" s="174"/>
      <c r="E75" s="174"/>
      <c r="F75" s="174">
        <v>3100</v>
      </c>
      <c r="G75" s="120"/>
    </row>
    <row r="76" spans="1:7" ht="12.75">
      <c r="A76" s="6"/>
      <c r="B76" s="12"/>
      <c r="C76" s="106" t="s">
        <v>198</v>
      </c>
      <c r="D76" s="174"/>
      <c r="E76" s="174"/>
      <c r="F76" s="174"/>
      <c r="G76" s="120"/>
    </row>
    <row r="77" spans="1:7" ht="12.75">
      <c r="A77" s="6"/>
      <c r="B77" s="12"/>
      <c r="C77" s="106" t="s">
        <v>251</v>
      </c>
      <c r="D77" s="174"/>
      <c r="E77" s="174"/>
      <c r="F77" s="196">
        <v>1050</v>
      </c>
      <c r="G77" s="120"/>
    </row>
    <row r="78" spans="1:7" ht="12.75">
      <c r="A78" s="6"/>
      <c r="B78" s="12"/>
      <c r="C78" s="106" t="s">
        <v>252</v>
      </c>
      <c r="D78" s="174"/>
      <c r="E78" s="174"/>
      <c r="F78" s="196"/>
      <c r="G78" s="120"/>
    </row>
    <row r="79" spans="1:7" ht="12.75">
      <c r="A79" s="6"/>
      <c r="B79" s="12"/>
      <c r="C79" s="106" t="s">
        <v>253</v>
      </c>
      <c r="D79" s="174"/>
      <c r="E79" s="174"/>
      <c r="F79" s="196">
        <v>3750</v>
      </c>
      <c r="G79" s="120"/>
    </row>
    <row r="80" spans="1:7" ht="12.75">
      <c r="A80" s="13" t="s">
        <v>5</v>
      </c>
      <c r="B80" s="84"/>
      <c r="C80" s="158"/>
      <c r="D80" s="159"/>
      <c r="E80" s="159"/>
      <c r="F80" s="200">
        <f>SUM(F61:F79)</f>
        <v>157406.91</v>
      </c>
      <c r="G80" s="121"/>
    </row>
    <row r="81" spans="1:7" ht="12.75">
      <c r="A81" s="8" t="s">
        <v>130</v>
      </c>
      <c r="B81" s="12" t="s">
        <v>155</v>
      </c>
      <c r="C81" s="106" t="s">
        <v>121</v>
      </c>
      <c r="D81" s="174"/>
      <c r="E81" s="63"/>
      <c r="F81" s="63">
        <v>342025</v>
      </c>
      <c r="G81" s="119">
        <v>434414</v>
      </c>
    </row>
    <row r="82" spans="1:7" ht="12.75">
      <c r="A82" s="6" t="s">
        <v>1</v>
      </c>
      <c r="B82" s="12"/>
      <c r="C82" s="106" t="s">
        <v>159</v>
      </c>
      <c r="D82" s="174"/>
      <c r="E82" s="63"/>
      <c r="F82" s="63">
        <v>10180</v>
      </c>
      <c r="G82" s="119"/>
    </row>
    <row r="83" spans="1:7" ht="12.75">
      <c r="A83" s="8"/>
      <c r="B83" s="12"/>
      <c r="C83" s="106" t="s">
        <v>122</v>
      </c>
      <c r="D83" s="174"/>
      <c r="E83" s="63"/>
      <c r="F83" s="63">
        <v>3121</v>
      </c>
      <c r="G83" s="119"/>
    </row>
    <row r="84" spans="1:7" ht="12.75">
      <c r="A84" s="8"/>
      <c r="B84" s="12"/>
      <c r="C84" s="106" t="s">
        <v>194</v>
      </c>
      <c r="D84" s="174"/>
      <c r="E84" s="63"/>
      <c r="F84" s="63">
        <v>79088</v>
      </c>
      <c r="G84" s="119"/>
    </row>
    <row r="85" spans="1:7" ht="12.75">
      <c r="A85" s="6" t="s">
        <v>5</v>
      </c>
      <c r="B85" s="12"/>
      <c r="C85" s="60"/>
      <c r="D85" s="78"/>
      <c r="E85" s="180"/>
      <c r="F85" s="181">
        <f>SUM(F81:F84)</f>
        <v>434414</v>
      </c>
      <c r="G85" s="121"/>
    </row>
    <row r="86" spans="1:7" ht="12.75">
      <c r="A86" s="81" t="s">
        <v>263</v>
      </c>
      <c r="B86" s="82" t="s">
        <v>155</v>
      </c>
      <c r="C86" s="106" t="s">
        <v>266</v>
      </c>
      <c r="D86" s="174"/>
      <c r="E86" s="127"/>
      <c r="F86" s="176">
        <v>38000</v>
      </c>
      <c r="G86" s="177">
        <v>38000</v>
      </c>
    </row>
    <row r="87" spans="1:7" ht="12.75">
      <c r="A87" s="80" t="s">
        <v>264</v>
      </c>
      <c r="B87" s="12"/>
      <c r="C87" s="106"/>
      <c r="D87" s="174"/>
      <c r="E87" s="127"/>
      <c r="F87" s="176"/>
      <c r="G87" s="178"/>
    </row>
    <row r="88" spans="1:7" ht="12.75">
      <c r="A88" s="80" t="s">
        <v>265</v>
      </c>
      <c r="B88" s="12"/>
      <c r="C88" s="106"/>
      <c r="D88" s="174"/>
      <c r="E88" s="127"/>
      <c r="F88" s="179"/>
      <c r="G88" s="178"/>
    </row>
    <row r="89" spans="1:7" ht="12.75">
      <c r="A89" s="100" t="s">
        <v>154</v>
      </c>
      <c r="B89" s="82" t="s">
        <v>155</v>
      </c>
      <c r="C89" s="182" t="s">
        <v>255</v>
      </c>
      <c r="D89" s="183"/>
      <c r="E89" s="201"/>
      <c r="F89" s="202">
        <v>335865.6</v>
      </c>
      <c r="G89" s="104">
        <v>347290</v>
      </c>
    </row>
    <row r="90" spans="1:7" ht="12.75">
      <c r="A90" s="6" t="s">
        <v>156</v>
      </c>
      <c r="B90" s="12"/>
      <c r="C90" s="106" t="s">
        <v>256</v>
      </c>
      <c r="D90" s="174"/>
      <c r="E90" s="127"/>
      <c r="F90" s="176">
        <v>11424</v>
      </c>
      <c r="G90" s="120"/>
    </row>
    <row r="91" spans="1:7" ht="12.75">
      <c r="A91" s="6"/>
      <c r="B91" s="12"/>
      <c r="C91" s="106"/>
      <c r="D91" s="174"/>
      <c r="E91" s="127"/>
      <c r="F91" s="203"/>
      <c r="G91" s="120"/>
    </row>
    <row r="92" spans="1:7" ht="12.75">
      <c r="A92" s="6"/>
      <c r="B92" s="12"/>
      <c r="C92" s="106" t="s">
        <v>4</v>
      </c>
      <c r="D92" s="174"/>
      <c r="E92" s="127"/>
      <c r="F92" s="204">
        <f>SUM(F89:F91)</f>
        <v>347289.6</v>
      </c>
      <c r="G92" s="120"/>
    </row>
    <row r="93" spans="1:7" ht="12.75">
      <c r="A93" s="147"/>
      <c r="B93" s="82"/>
      <c r="C93" s="151" t="s">
        <v>212</v>
      </c>
      <c r="D93" s="145"/>
      <c r="E93" s="62"/>
      <c r="F93" s="140"/>
      <c r="G93" s="104">
        <v>416984</v>
      </c>
    </row>
    <row r="94" spans="1:7" ht="12.75">
      <c r="A94" s="8" t="s">
        <v>131</v>
      </c>
      <c r="B94" s="12"/>
      <c r="C94" s="8" t="s">
        <v>267</v>
      </c>
      <c r="D94" s="9"/>
      <c r="E94" s="63"/>
      <c r="F94" s="68">
        <v>137989.9</v>
      </c>
      <c r="G94" s="120"/>
    </row>
    <row r="95" spans="1:7" ht="12.75">
      <c r="A95" s="6" t="s">
        <v>132</v>
      </c>
      <c r="B95" s="12"/>
      <c r="C95" s="8" t="s">
        <v>268</v>
      </c>
      <c r="D95" s="9"/>
      <c r="E95" s="63"/>
      <c r="F95" s="68">
        <v>126995.1</v>
      </c>
      <c r="G95" s="120"/>
    </row>
    <row r="96" spans="1:7" ht="12.75">
      <c r="A96" s="6"/>
      <c r="B96" s="12"/>
      <c r="C96" s="8" t="s">
        <v>269</v>
      </c>
      <c r="D96" s="9"/>
      <c r="E96" s="63"/>
      <c r="F96" s="68">
        <v>28349.06</v>
      </c>
      <c r="G96" s="120"/>
    </row>
    <row r="97" spans="1:7" ht="12.75">
      <c r="A97" s="6"/>
      <c r="B97" s="12"/>
      <c r="C97" s="152" t="s">
        <v>211</v>
      </c>
      <c r="D97" s="9"/>
      <c r="E97" s="63"/>
      <c r="F97" s="68"/>
      <c r="G97" s="120"/>
    </row>
    <row r="98" spans="1:7" ht="12.75">
      <c r="A98" s="6"/>
      <c r="B98" s="12"/>
      <c r="C98" s="8" t="s">
        <v>270</v>
      </c>
      <c r="D98" s="9"/>
      <c r="E98" s="63"/>
      <c r="F98" s="68">
        <v>57139.72</v>
      </c>
      <c r="G98" s="120"/>
    </row>
    <row r="99" spans="1:7" ht="12.75">
      <c r="A99" s="6"/>
      <c r="B99" s="12"/>
      <c r="C99" s="8" t="s">
        <v>271</v>
      </c>
      <c r="D99" s="9"/>
      <c r="E99" s="63"/>
      <c r="F99" s="68">
        <v>56205.06</v>
      </c>
      <c r="G99" s="120"/>
    </row>
    <row r="100" spans="1:7" ht="12.75">
      <c r="A100" s="6"/>
      <c r="B100" s="12"/>
      <c r="C100" s="8" t="s">
        <v>272</v>
      </c>
      <c r="D100" s="9"/>
      <c r="E100" s="63"/>
      <c r="F100" s="68">
        <v>10307.13</v>
      </c>
      <c r="G100" s="120"/>
    </row>
    <row r="101" spans="1:7" ht="12.75">
      <c r="A101" s="13" t="s">
        <v>5</v>
      </c>
      <c r="B101" s="84"/>
      <c r="C101" s="36"/>
      <c r="D101" s="141"/>
      <c r="E101" s="78"/>
      <c r="F101" s="78">
        <f>SUM(F94:F100)</f>
        <v>416985.97000000003</v>
      </c>
      <c r="G101" s="121"/>
    </row>
    <row r="102" spans="1:7" ht="12.75">
      <c r="A102" s="85" t="s">
        <v>123</v>
      </c>
      <c r="B102" s="86"/>
      <c r="C102" s="108"/>
      <c r="D102" s="109"/>
      <c r="E102" s="109"/>
      <c r="F102" s="110"/>
      <c r="G102" s="148">
        <f>G93+G89+G81+G62+G20+G14+G11+G9+G16+G86+G17</f>
        <v>2583369</v>
      </c>
    </row>
    <row r="103" spans="1:7" ht="14.25">
      <c r="A103" s="31" t="s">
        <v>134</v>
      </c>
      <c r="B103" s="31"/>
      <c r="C103" s="31"/>
      <c r="D103" s="31"/>
      <c r="E103" s="31"/>
      <c r="F103" s="111"/>
      <c r="G103" s="112"/>
    </row>
    <row r="104" spans="1:7" ht="14.25">
      <c r="A104" s="31" t="s">
        <v>135</v>
      </c>
      <c r="B104" s="31"/>
      <c r="C104" s="31"/>
      <c r="D104" s="31"/>
      <c r="E104" s="31"/>
      <c r="F104" s="31"/>
      <c r="G104" s="111"/>
    </row>
    <row r="105" spans="1:7" ht="14.25">
      <c r="A105" s="31"/>
      <c r="B105" s="31" t="s">
        <v>200</v>
      </c>
      <c r="C105" s="31"/>
      <c r="D105" s="31"/>
      <c r="E105" s="31"/>
      <c r="F105" s="31"/>
      <c r="G105" s="111"/>
    </row>
    <row r="106" spans="1:7" ht="12.75">
      <c r="A106" s="124" t="s">
        <v>162</v>
      </c>
      <c r="B106" s="96"/>
      <c r="C106" s="136"/>
      <c r="D106" s="137"/>
      <c r="E106" s="137"/>
      <c r="F106" s="137"/>
      <c r="G106" s="138"/>
    </row>
    <row r="107" spans="1:7" ht="12.75">
      <c r="A107" s="61" t="s">
        <v>136</v>
      </c>
      <c r="B107" s="93"/>
      <c r="C107" s="67" t="s">
        <v>273</v>
      </c>
      <c r="D107" s="63"/>
      <c r="E107" s="63"/>
      <c r="F107" s="114">
        <v>12346230</v>
      </c>
      <c r="G107" s="154">
        <f>F107</f>
        <v>12346230</v>
      </c>
    </row>
    <row r="108" spans="1:7" ht="12.75">
      <c r="A108" s="91" t="s">
        <v>119</v>
      </c>
      <c r="B108" s="69"/>
      <c r="C108" s="107"/>
      <c r="D108" s="63"/>
      <c r="E108" s="63"/>
      <c r="F108" s="68"/>
      <c r="G108" s="153"/>
    </row>
    <row r="109" spans="1:7" ht="12.75">
      <c r="A109" s="101" t="s">
        <v>137</v>
      </c>
      <c r="B109" s="82"/>
      <c r="C109" s="61"/>
      <c r="D109" s="62"/>
      <c r="E109" s="62"/>
      <c r="F109" s="87"/>
      <c r="G109" s="104"/>
    </row>
    <row r="110" spans="1:7" ht="12.75">
      <c r="A110" s="102" t="s">
        <v>144</v>
      </c>
      <c r="B110" s="12"/>
      <c r="C110" s="67" t="s">
        <v>274</v>
      </c>
      <c r="D110" s="63"/>
      <c r="E110" s="63"/>
      <c r="F110" s="68">
        <v>3728561</v>
      </c>
      <c r="G110" s="119">
        <f>F110</f>
        <v>3728561</v>
      </c>
    </row>
    <row r="111" spans="1:7" ht="12.75">
      <c r="A111" s="103" t="s">
        <v>138</v>
      </c>
      <c r="B111" s="84"/>
      <c r="C111" s="60"/>
      <c r="D111" s="78"/>
      <c r="E111" s="78"/>
      <c r="F111" s="89"/>
      <c r="G111" s="105"/>
    </row>
    <row r="112" spans="1:7" ht="12.75">
      <c r="A112" s="61" t="s">
        <v>142</v>
      </c>
      <c r="B112" s="93"/>
      <c r="C112" s="33" t="s">
        <v>172</v>
      </c>
      <c r="D112" s="33"/>
      <c r="E112" s="33"/>
      <c r="F112" s="128"/>
      <c r="G112" s="154">
        <f>F113</f>
        <v>44100</v>
      </c>
    </row>
    <row r="113" spans="1:7" ht="12.75">
      <c r="A113" s="91" t="s">
        <v>139</v>
      </c>
      <c r="B113" s="69"/>
      <c r="C113" s="67" t="s">
        <v>275</v>
      </c>
      <c r="D113" s="63"/>
      <c r="E113" s="63"/>
      <c r="F113" s="114">
        <v>44100</v>
      </c>
      <c r="G113" s="153"/>
    </row>
    <row r="114" spans="1:7" ht="12.75">
      <c r="A114" s="91" t="s">
        <v>140</v>
      </c>
      <c r="B114" s="69"/>
      <c r="C114" s="107"/>
      <c r="D114" s="63"/>
      <c r="E114" s="63"/>
      <c r="F114" s="68"/>
      <c r="G114" s="153"/>
    </row>
    <row r="115" spans="1:7" ht="12.75">
      <c r="A115" s="61" t="s">
        <v>143</v>
      </c>
      <c r="B115" s="93"/>
      <c r="C115" s="61" t="s">
        <v>276</v>
      </c>
      <c r="D115" s="62"/>
      <c r="E115" s="62"/>
      <c r="F115" s="87"/>
      <c r="G115" s="104"/>
    </row>
    <row r="116" spans="1:7" ht="12.75">
      <c r="A116" s="91" t="s">
        <v>139</v>
      </c>
      <c r="B116" s="69"/>
      <c r="C116" s="67" t="s">
        <v>277</v>
      </c>
      <c r="D116" s="63"/>
      <c r="E116" s="63"/>
      <c r="F116" s="68"/>
      <c r="G116" s="119">
        <v>57918</v>
      </c>
    </row>
    <row r="117" spans="1:7" ht="12.75">
      <c r="A117" s="113" t="s">
        <v>141</v>
      </c>
      <c r="B117" s="90"/>
      <c r="C117" s="67" t="s">
        <v>278</v>
      </c>
      <c r="D117" s="63"/>
      <c r="E117" s="63"/>
      <c r="F117" s="68">
        <v>57918</v>
      </c>
      <c r="G117" s="105"/>
    </row>
    <row r="118" spans="1:7" ht="13.5" thickBot="1">
      <c r="A118" s="134" t="s">
        <v>123</v>
      </c>
      <c r="B118" s="129"/>
      <c r="C118" s="130"/>
      <c r="D118" s="131"/>
      <c r="E118" s="131"/>
      <c r="F118" s="132"/>
      <c r="G118" s="133">
        <f>G107+G110+G112+G116</f>
        <v>16176809</v>
      </c>
    </row>
    <row r="119" spans="1:7" ht="14.25">
      <c r="A119" s="31" t="s">
        <v>145</v>
      </c>
      <c r="B119" s="31"/>
      <c r="C119" s="31"/>
      <c r="D119" s="31"/>
      <c r="E119" s="31"/>
      <c r="F119" s="28"/>
      <c r="G119" s="94"/>
    </row>
    <row r="120" spans="1:7" ht="14.25">
      <c r="A120" s="31" t="s">
        <v>146</v>
      </c>
      <c r="B120" s="31"/>
      <c r="C120" s="31"/>
      <c r="D120" s="31"/>
      <c r="E120" s="31"/>
      <c r="F120" s="28"/>
      <c r="G120" s="94"/>
    </row>
    <row r="121" spans="1:7" ht="14.25">
      <c r="A121" s="31" t="s">
        <v>199</v>
      </c>
      <c r="B121" s="31"/>
      <c r="C121" s="31"/>
      <c r="D121" s="31"/>
      <c r="E121" s="31"/>
      <c r="F121" s="28"/>
      <c r="G121" s="94"/>
    </row>
    <row r="122" spans="1:7" ht="12.75">
      <c r="A122" s="124" t="s">
        <v>162</v>
      </c>
      <c r="B122" s="96"/>
      <c r="C122" s="97"/>
      <c r="D122" s="98"/>
      <c r="E122" s="98"/>
      <c r="F122" s="98"/>
      <c r="G122" s="123">
        <f>G124+G131</f>
        <v>382558</v>
      </c>
    </row>
    <row r="123" spans="1:7" ht="12.75">
      <c r="A123" s="100" t="s">
        <v>170</v>
      </c>
      <c r="B123" s="99"/>
      <c r="C123" s="100" t="s">
        <v>174</v>
      </c>
      <c r="D123" s="145"/>
      <c r="E123" s="145"/>
      <c r="F123" s="142"/>
      <c r="G123" s="125"/>
    </row>
    <row r="124" spans="1:7" ht="12.75">
      <c r="A124" s="8" t="s">
        <v>171</v>
      </c>
      <c r="B124" s="54"/>
      <c r="C124" s="8" t="s">
        <v>175</v>
      </c>
      <c r="D124" s="9"/>
      <c r="E124" s="9"/>
      <c r="F124" s="10"/>
      <c r="G124" s="155">
        <v>264488</v>
      </c>
    </row>
    <row r="125" spans="1:7" ht="12.75">
      <c r="A125" s="8" t="s">
        <v>149</v>
      </c>
      <c r="B125" s="54"/>
      <c r="C125" s="8" t="s">
        <v>177</v>
      </c>
      <c r="D125" s="9"/>
      <c r="E125" s="9"/>
      <c r="F125" s="10"/>
      <c r="G125" s="135"/>
    </row>
    <row r="126" spans="1:7" ht="12.75">
      <c r="A126" s="8"/>
      <c r="B126" s="54"/>
      <c r="C126" s="8" t="s">
        <v>176</v>
      </c>
      <c r="D126" s="9"/>
      <c r="E126" s="9"/>
      <c r="F126" s="10"/>
      <c r="G126" s="135"/>
    </row>
    <row r="127" spans="1:7" ht="12.75">
      <c r="A127" s="8"/>
      <c r="B127" s="54"/>
      <c r="C127" s="8" t="s">
        <v>178</v>
      </c>
      <c r="D127" s="9"/>
      <c r="E127" s="9"/>
      <c r="F127" s="10"/>
      <c r="G127" s="135"/>
    </row>
    <row r="128" spans="1:7" ht="12.75">
      <c r="A128" s="8"/>
      <c r="B128" s="54"/>
      <c r="C128" s="8" t="s">
        <v>179</v>
      </c>
      <c r="D128" s="9"/>
      <c r="E128" s="9"/>
      <c r="F128" s="10"/>
      <c r="G128" s="135"/>
    </row>
    <row r="129" spans="1:7" ht="12.75">
      <c r="A129" s="36"/>
      <c r="B129" s="95"/>
      <c r="C129" s="36" t="s">
        <v>180</v>
      </c>
      <c r="D129" s="141"/>
      <c r="E129" s="141"/>
      <c r="F129" s="88"/>
      <c r="G129" s="126"/>
    </row>
    <row r="130" spans="1:7" ht="12.75">
      <c r="A130" s="100" t="s">
        <v>170</v>
      </c>
      <c r="B130" s="99"/>
      <c r="C130" s="100" t="s">
        <v>187</v>
      </c>
      <c r="D130" s="145"/>
      <c r="E130" s="145"/>
      <c r="F130" s="142"/>
      <c r="G130" s="143"/>
    </row>
    <row r="131" spans="1:7" ht="12.75">
      <c r="A131" s="8" t="s">
        <v>173</v>
      </c>
      <c r="B131" s="54"/>
      <c r="C131" s="8" t="s">
        <v>175</v>
      </c>
      <c r="D131" s="9"/>
      <c r="E131" s="9"/>
      <c r="F131" s="10"/>
      <c r="G131" s="144">
        <v>118070</v>
      </c>
    </row>
    <row r="132" spans="1:7" ht="12.75">
      <c r="A132" s="8"/>
      <c r="B132" s="54"/>
      <c r="C132" s="8" t="s">
        <v>188</v>
      </c>
      <c r="D132" s="9"/>
      <c r="E132" s="9"/>
      <c r="F132" s="10"/>
      <c r="G132" s="144"/>
    </row>
    <row r="133" spans="1:7" ht="12.75">
      <c r="A133" s="8"/>
      <c r="B133" s="54"/>
      <c r="C133" s="8" t="s">
        <v>189</v>
      </c>
      <c r="D133" s="9"/>
      <c r="E133" s="9"/>
      <c r="F133" s="10"/>
      <c r="G133" s="144"/>
    </row>
    <row r="134" spans="1:7" ht="12.75">
      <c r="A134" s="8"/>
      <c r="B134" s="54"/>
      <c r="C134" s="8" t="s">
        <v>190</v>
      </c>
      <c r="D134" s="9"/>
      <c r="E134" s="9"/>
      <c r="F134" s="10"/>
      <c r="G134" s="144"/>
    </row>
    <row r="135" spans="1:7" ht="12.75">
      <c r="A135" s="8"/>
      <c r="B135" s="54"/>
      <c r="C135" s="8" t="s">
        <v>191</v>
      </c>
      <c r="D135" s="9"/>
      <c r="E135" s="9"/>
      <c r="F135" s="10"/>
      <c r="G135" s="144"/>
    </row>
    <row r="136" spans="1:7" ht="12.75">
      <c r="A136" s="36"/>
      <c r="B136" s="146"/>
      <c r="C136" s="36" t="s">
        <v>192</v>
      </c>
      <c r="D136" s="141"/>
      <c r="E136" s="141"/>
      <c r="F136" s="88"/>
      <c r="G136" s="156"/>
    </row>
    <row r="137" spans="1:7" ht="14.25">
      <c r="A137" s="29" t="s">
        <v>213</v>
      </c>
      <c r="B137" s="29"/>
      <c r="C137" s="29"/>
      <c r="D137" s="29"/>
      <c r="E137" s="29"/>
      <c r="F137" s="29"/>
      <c r="G137" s="29"/>
    </row>
    <row r="138" spans="1:7" ht="14.25">
      <c r="A138" s="29" t="s">
        <v>214</v>
      </c>
      <c r="B138" s="29"/>
      <c r="C138" s="29"/>
      <c r="D138" s="29"/>
      <c r="E138" s="29"/>
      <c r="F138" s="29"/>
      <c r="G138" s="29"/>
    </row>
    <row r="139" spans="1:7" ht="12.75">
      <c r="A139" s="124" t="s">
        <v>215</v>
      </c>
      <c r="B139" s="96"/>
      <c r="C139" s="97"/>
      <c r="D139" s="98"/>
      <c r="E139" s="98"/>
      <c r="F139" s="98"/>
      <c r="G139" s="123">
        <f>F140</f>
        <v>40000</v>
      </c>
    </row>
    <row r="140" spans="1:7" ht="12.75">
      <c r="A140" s="16" t="s">
        <v>216</v>
      </c>
      <c r="B140" s="157"/>
      <c r="C140" s="16"/>
      <c r="D140" s="17"/>
      <c r="E140" s="17"/>
      <c r="F140" s="18">
        <v>40000</v>
      </c>
      <c r="G140" s="49"/>
    </row>
    <row r="141" spans="1:7" ht="14.25">
      <c r="A141" s="29" t="s">
        <v>183</v>
      </c>
      <c r="B141" s="29"/>
      <c r="C141" s="29"/>
      <c r="D141" s="29"/>
      <c r="E141" s="29"/>
      <c r="F141" s="29"/>
      <c r="G141" s="29"/>
    </row>
    <row r="142" spans="1:7" ht="14.25">
      <c r="A142" s="29" t="s">
        <v>181</v>
      </c>
      <c r="B142" s="29"/>
      <c r="C142" s="29"/>
      <c r="D142" s="29"/>
      <c r="E142" s="29"/>
      <c r="F142" s="29"/>
      <c r="G142" s="29"/>
    </row>
    <row r="143" spans="1:7" ht="12.75">
      <c r="A143" s="85" t="s">
        <v>182</v>
      </c>
      <c r="B143" s="122"/>
      <c r="C143" s="136"/>
      <c r="D143" s="137"/>
      <c r="E143" s="137"/>
      <c r="F143" s="137"/>
      <c r="G143" s="138">
        <f>G145+G151</f>
        <v>582529</v>
      </c>
    </row>
    <row r="144" spans="1:7" ht="12.75">
      <c r="A144" s="91" t="s">
        <v>184</v>
      </c>
      <c r="B144" s="93"/>
      <c r="C144" s="162" t="s">
        <v>257</v>
      </c>
      <c r="D144" s="163"/>
      <c r="E144" s="164"/>
      <c r="F144" s="165">
        <v>582528.5</v>
      </c>
      <c r="G144" s="166"/>
    </row>
    <row r="145" spans="1:7" ht="12.75">
      <c r="A145" s="91" t="s">
        <v>185</v>
      </c>
      <c r="B145" s="69"/>
      <c r="C145" s="161"/>
      <c r="D145" s="167"/>
      <c r="E145" s="167"/>
      <c r="F145" s="168"/>
      <c r="G145" s="169">
        <v>582529</v>
      </c>
    </row>
    <row r="146" spans="1:7" ht="12.75">
      <c r="A146" s="113" t="s">
        <v>141</v>
      </c>
      <c r="B146" s="90"/>
      <c r="C146" s="170"/>
      <c r="D146" s="171"/>
      <c r="E146" s="171"/>
      <c r="F146" s="172"/>
      <c r="G146" s="173"/>
    </row>
    <row r="147" spans="1:7" ht="16.5" customHeight="1">
      <c r="A147" s="149"/>
      <c r="B147" s="150"/>
      <c r="C147" s="150"/>
      <c r="D147" s="150"/>
      <c r="E147" s="139"/>
      <c r="F147" s="9"/>
      <c r="G147" s="54"/>
    </row>
    <row r="148" spans="1:7" ht="14.25">
      <c r="A148" s="70" t="s">
        <v>148</v>
      </c>
      <c r="B148" s="70"/>
      <c r="C148" s="70"/>
      <c r="D148" s="70"/>
      <c r="E148" s="70"/>
      <c r="F148" s="70"/>
      <c r="G148" s="205">
        <f>G122+G118+G102+G143+G139</f>
        <v>19765265</v>
      </c>
    </row>
    <row r="150" spans="1:4" ht="12.75">
      <c r="A150" s="28" t="s">
        <v>147</v>
      </c>
      <c r="B150" s="28"/>
      <c r="C150" s="28"/>
      <c r="D150" s="28"/>
    </row>
  </sheetData>
  <sheetProtection/>
  <mergeCells count="2">
    <mergeCell ref="E11:F11"/>
    <mergeCell ref="E60:F6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2015-01-28T06:41:53Z</cp:lastPrinted>
  <dcterms:created xsi:type="dcterms:W3CDTF">2005-06-20T07:53:01Z</dcterms:created>
  <dcterms:modified xsi:type="dcterms:W3CDTF">2016-01-20T12:28:22Z</dcterms:modified>
  <cp:category/>
  <cp:version/>
  <cp:contentType/>
  <cp:contentStatus/>
</cp:coreProperties>
</file>